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1465" windowHeight="12165"/>
  </bookViews>
  <sheets>
    <sheet name="Приложение 5 (в решение)" sheetId="2" r:id="rId1"/>
  </sheets>
  <definedNames>
    <definedName name="_xlnm.Print_Titles" localSheetId="0">'Приложение 5 (в решение)'!$4:$5</definedName>
  </definedNames>
  <calcPr calcId="144525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2" l="1"/>
  <c r="D9" i="2" s="1"/>
  <c r="D14" i="2"/>
  <c r="D13" i="2" s="1"/>
  <c r="D17" i="2"/>
  <c r="D18" i="2"/>
  <c r="D22" i="2"/>
  <c r="D21" i="2" s="1"/>
  <c r="D25" i="2"/>
  <c r="D24" i="2" s="1"/>
  <c r="D30" i="2"/>
  <c r="D31" i="2"/>
  <c r="D34" i="2"/>
  <c r="D35" i="2"/>
  <c r="D37" i="2"/>
  <c r="D36" i="2" s="1"/>
  <c r="D41" i="2"/>
  <c r="D40" i="2" s="1"/>
  <c r="D44" i="2"/>
  <c r="D46" i="2"/>
  <c r="D48" i="2"/>
  <c r="D51" i="2"/>
  <c r="D50" i="2" s="1"/>
  <c r="D54" i="2"/>
  <c r="D53" i="2" s="1"/>
  <c r="D58" i="2"/>
  <c r="D60" i="2"/>
  <c r="D57" i="2" s="1"/>
  <c r="D63" i="2"/>
  <c r="D62" i="2" s="1"/>
  <c r="D66" i="2"/>
  <c r="D65" i="2" s="1"/>
  <c r="D69" i="2"/>
  <c r="D68" i="2" s="1"/>
  <c r="D72" i="2"/>
  <c r="D71" i="2" s="1"/>
  <c r="D75" i="2"/>
  <c r="D74" i="2" s="1"/>
  <c r="D78" i="2"/>
  <c r="D77" i="2" s="1"/>
  <c r="D81" i="2"/>
  <c r="D80" i="2" s="1"/>
  <c r="D84" i="2"/>
  <c r="D83" i="2" s="1"/>
  <c r="D88" i="2"/>
  <c r="D87" i="2" s="1"/>
  <c r="D91" i="2"/>
  <c r="D90" i="2" s="1"/>
  <c r="D94" i="2"/>
  <c r="D93" i="2" s="1"/>
  <c r="D97" i="2"/>
  <c r="D96" i="2" s="1"/>
  <c r="D101" i="2"/>
  <c r="D100" i="2" s="1"/>
  <c r="D106" i="2"/>
  <c r="D107" i="2"/>
  <c r="D109" i="2"/>
  <c r="D108" i="2" s="1"/>
  <c r="D114" i="2"/>
  <c r="D115" i="2"/>
  <c r="D117" i="2"/>
  <c r="D116" i="2" s="1"/>
  <c r="D121" i="2"/>
  <c r="D120" i="2" s="1"/>
  <c r="D125" i="2"/>
  <c r="D124" i="2" s="1"/>
  <c r="D129" i="2"/>
  <c r="D128" i="2" s="1"/>
  <c r="D133" i="2"/>
  <c r="D132" i="2" s="1"/>
  <c r="D137" i="2"/>
  <c r="D136" i="2" s="1"/>
  <c r="D140" i="2"/>
  <c r="D139" i="2" s="1"/>
  <c r="D143" i="2"/>
  <c r="D142" i="2" s="1"/>
  <c r="D146" i="2"/>
  <c r="D145" i="2" s="1"/>
  <c r="D150" i="2"/>
  <c r="D149" i="2" s="1"/>
  <c r="D148" i="2" s="1"/>
  <c r="D154" i="2"/>
  <c r="D153" i="2" s="1"/>
  <c r="D157" i="2"/>
  <c r="D156" i="2" s="1"/>
  <c r="D161" i="2"/>
  <c r="D163" i="2"/>
  <c r="D166" i="2"/>
  <c r="D165" i="2" s="1"/>
  <c r="D169" i="2"/>
  <c r="D168" i="2" s="1"/>
  <c r="D172" i="2"/>
  <c r="D171" i="2" s="1"/>
  <c r="D175" i="2"/>
  <c r="D174" i="2" s="1"/>
  <c r="D178" i="2"/>
  <c r="D177" i="2" s="1"/>
  <c r="D181" i="2"/>
  <c r="D183" i="2"/>
  <c r="D186" i="2"/>
  <c r="D185" i="2" s="1"/>
  <c r="D189" i="2"/>
  <c r="D191" i="2"/>
  <c r="D194" i="2"/>
  <c r="D193" i="2" s="1"/>
  <c r="D197" i="2"/>
  <c r="D196" i="2" s="1"/>
  <c r="D201" i="2"/>
  <c r="D200" i="2" s="1"/>
  <c r="D204" i="2"/>
  <c r="D203" i="2" s="1"/>
  <c r="D208" i="2"/>
  <c r="D207" i="2" s="1"/>
  <c r="D211" i="2"/>
  <c r="D210" i="2" s="1"/>
  <c r="D214" i="2"/>
  <c r="D213" i="2" s="1"/>
  <c r="D218" i="2"/>
  <c r="D217" i="2" s="1"/>
  <c r="D216" i="2" s="1"/>
  <c r="D223" i="2"/>
  <c r="D222" i="2" s="1"/>
  <c r="D226" i="2"/>
  <c r="D225" i="2" s="1"/>
  <c r="D229" i="2"/>
  <c r="D228" i="2" s="1"/>
  <c r="D232" i="2"/>
  <c r="D231" i="2" s="1"/>
  <c r="D235" i="2"/>
  <c r="D234" i="2" s="1"/>
  <c r="D238" i="2"/>
  <c r="D237" i="2" s="1"/>
  <c r="D241" i="2"/>
  <c r="D240" i="2" s="1"/>
  <c r="D244" i="2"/>
  <c r="D243" i="2" s="1"/>
  <c r="D247" i="2"/>
  <c r="D246" i="2" s="1"/>
  <c r="D250" i="2"/>
  <c r="D249" i="2" s="1"/>
  <c r="D255" i="2"/>
  <c r="D254" i="2" s="1"/>
  <c r="D258" i="2"/>
  <c r="D257" i="2" s="1"/>
  <c r="D261" i="2"/>
  <c r="D260" i="2" s="1"/>
  <c r="D264" i="2"/>
  <c r="D263" i="2" s="1"/>
  <c r="D267" i="2"/>
  <c r="D266" i="2" s="1"/>
  <c r="D270" i="2"/>
  <c r="D269" i="2" s="1"/>
  <c r="D273" i="2"/>
  <c r="D272" i="2" s="1"/>
  <c r="D277" i="2"/>
  <c r="D279" i="2"/>
  <c r="D281" i="2"/>
  <c r="D283" i="2"/>
  <c r="D286" i="2"/>
  <c r="D285" i="2" s="1"/>
  <c r="D289" i="2"/>
  <c r="D288" i="2" s="1"/>
  <c r="D292" i="2"/>
  <c r="D291" i="2" s="1"/>
  <c r="D296" i="2"/>
  <c r="D298" i="2"/>
  <c r="D300" i="2"/>
  <c r="D302" i="2"/>
  <c r="D305" i="2"/>
  <c r="D304" i="2" s="1"/>
  <c r="D308" i="2"/>
  <c r="D307" i="2" s="1"/>
  <c r="D311" i="2"/>
  <c r="D310" i="2" s="1"/>
  <c r="D315" i="2"/>
  <c r="D317" i="2"/>
  <c r="D319" i="2"/>
  <c r="D321" i="2"/>
  <c r="D324" i="2"/>
  <c r="D323" i="2" s="1"/>
  <c r="D327" i="2"/>
  <c r="D326" i="2" s="1"/>
  <c r="D331" i="2"/>
  <c r="D330" i="2" s="1"/>
  <c r="D329" i="2" s="1"/>
  <c r="D335" i="2"/>
  <c r="D334" i="2" s="1"/>
  <c r="D338" i="2"/>
  <c r="D340" i="2"/>
  <c r="D337" i="2" s="1"/>
  <c r="D344" i="2"/>
  <c r="D343" i="2" s="1"/>
  <c r="D347" i="2"/>
  <c r="D346" i="2" s="1"/>
  <c r="D350" i="2"/>
  <c r="D349" i="2" s="1"/>
  <c r="D353" i="2"/>
  <c r="D352" i="2" s="1"/>
  <c r="D356" i="2"/>
  <c r="D355" i="2" s="1"/>
  <c r="D359" i="2"/>
  <c r="D358" i="2" s="1"/>
  <c r="D362" i="2"/>
  <c r="D361" i="2" s="1"/>
  <c r="D365" i="2"/>
  <c r="D364" i="2" s="1"/>
  <c r="D367" i="2"/>
  <c r="D368" i="2"/>
  <c r="D371" i="2"/>
  <c r="D370" i="2" s="1"/>
  <c r="D374" i="2"/>
  <c r="D373" i="2" s="1"/>
  <c r="D378" i="2"/>
  <c r="D377" i="2" s="1"/>
  <c r="D382" i="2"/>
  <c r="D381" i="2" s="1"/>
  <c r="D380" i="2" s="1"/>
  <c r="D385" i="2"/>
  <c r="D384" i="2" s="1"/>
  <c r="D383" i="2" s="1"/>
  <c r="D387" i="2"/>
  <c r="D386" i="2" s="1"/>
  <c r="D391" i="2"/>
  <c r="D393" i="2"/>
  <c r="D395" i="2"/>
  <c r="D399" i="2"/>
  <c r="D398" i="2" s="1"/>
  <c r="D402" i="2"/>
  <c r="D401" i="2" s="1"/>
  <c r="D405" i="2"/>
  <c r="D404" i="2" s="1"/>
  <c r="D408" i="2"/>
  <c r="D407" i="2" s="1"/>
  <c r="D411" i="2"/>
  <c r="D410" i="2" s="1"/>
  <c r="D414" i="2"/>
  <c r="D413" i="2" s="1"/>
  <c r="D417" i="2"/>
  <c r="D416" i="2" s="1"/>
  <c r="D420" i="2"/>
  <c r="D419" i="2" s="1"/>
  <c r="D423" i="2"/>
  <c r="D422" i="2" s="1"/>
  <c r="D427" i="2"/>
  <c r="D426" i="2" s="1"/>
  <c r="D430" i="2"/>
  <c r="D429" i="2" s="1"/>
  <c r="D433" i="2"/>
  <c r="D432" i="2" s="1"/>
  <c r="D436" i="2"/>
  <c r="D435" i="2" s="1"/>
  <c r="D439" i="2"/>
  <c r="D438" i="2" s="1"/>
  <c r="D442" i="2"/>
  <c r="D441" i="2" s="1"/>
  <c r="D446" i="2"/>
  <c r="D445" i="2" s="1"/>
  <c r="D449" i="2"/>
  <c r="D448" i="2" s="1"/>
  <c r="D452" i="2"/>
  <c r="D451" i="2" s="1"/>
  <c r="D455" i="2"/>
  <c r="D454" i="2" s="1"/>
  <c r="D458" i="2"/>
  <c r="D457" i="2" s="1"/>
  <c r="D462" i="2"/>
  <c r="D461" i="2" s="1"/>
  <c r="D460" i="2" s="1"/>
  <c r="D464" i="2"/>
  <c r="D463" i="2" s="1"/>
  <c r="D467" i="2"/>
  <c r="D469" i="2"/>
  <c r="D473" i="2"/>
  <c r="D472" i="2" s="1"/>
  <c r="D476" i="2"/>
  <c r="D475" i="2" s="1"/>
  <c r="D479" i="2"/>
  <c r="D478" i="2" s="1"/>
  <c r="D483" i="2"/>
  <c r="D482" i="2" s="1"/>
  <c r="D486" i="2"/>
  <c r="D485" i="2" s="1"/>
  <c r="D489" i="2"/>
  <c r="D488" i="2" s="1"/>
  <c r="D492" i="2"/>
  <c r="D491" i="2" s="1"/>
  <c r="D495" i="2"/>
  <c r="D494" i="2" s="1"/>
  <c r="D498" i="2"/>
  <c r="D497" i="2" s="1"/>
  <c r="D501" i="2"/>
  <c r="D500" i="2" s="1"/>
  <c r="D504" i="2"/>
  <c r="D503" i="2" s="1"/>
  <c r="D507" i="2"/>
  <c r="D506" i="2" s="1"/>
  <c r="D510" i="2"/>
  <c r="D509" i="2" s="1"/>
  <c r="D513" i="2"/>
  <c r="D512" i="2" s="1"/>
  <c r="D516" i="2"/>
  <c r="D515" i="2" s="1"/>
  <c r="D519" i="2"/>
  <c r="D518" i="2" s="1"/>
  <c r="D523" i="2"/>
  <c r="D525" i="2"/>
  <c r="D522" i="2" s="1"/>
  <c r="D528" i="2"/>
  <c r="D530" i="2"/>
  <c r="D527" i="2" s="1"/>
  <c r="D533" i="2"/>
  <c r="D535" i="2"/>
  <c r="D532" i="2" s="1"/>
  <c r="D538" i="2"/>
  <c r="D537" i="2" s="1"/>
  <c r="D541" i="2"/>
  <c r="D540" i="2" s="1"/>
  <c r="D544" i="2"/>
  <c r="D543" i="2" s="1"/>
  <c r="D548" i="2"/>
  <c r="D547" i="2" s="1"/>
  <c r="D546" i="2" s="1"/>
  <c r="D552" i="2"/>
  <c r="D551" i="2" s="1"/>
  <c r="D550" i="2" s="1"/>
  <c r="D557" i="2"/>
  <c r="D556" i="2" s="1"/>
  <c r="D561" i="2"/>
  <c r="D560" i="2" s="1"/>
  <c r="D559" i="2" s="1"/>
  <c r="D565" i="2"/>
  <c r="D564" i="2" s="1"/>
  <c r="D563" i="2" s="1"/>
  <c r="D569" i="2"/>
  <c r="D568" i="2" s="1"/>
  <c r="D567" i="2" s="1"/>
  <c r="D573" i="2"/>
  <c r="D572" i="2" s="1"/>
  <c r="D571" i="2" s="1"/>
  <c r="D576" i="2"/>
  <c r="D575" i="2" s="1"/>
  <c r="D577" i="2"/>
  <c r="D581" i="2"/>
  <c r="D580" i="2" s="1"/>
  <c r="D579" i="2" s="1"/>
  <c r="D585" i="2"/>
  <c r="D584" i="2" s="1"/>
  <c r="D583" i="2" s="1"/>
  <c r="D589" i="2"/>
  <c r="D588" i="2" s="1"/>
  <c r="D587" i="2" s="1"/>
  <c r="D593" i="2"/>
  <c r="D592" i="2" s="1"/>
  <c r="D591" i="2" s="1"/>
  <c r="D597" i="2"/>
  <c r="D596" i="2" s="1"/>
  <c r="D595" i="2" s="1"/>
  <c r="D601" i="2"/>
  <c r="D600" i="2" s="1"/>
  <c r="D599" i="2" s="1"/>
  <c r="D605" i="2"/>
  <c r="D604" i="2" s="1"/>
  <c r="D603" i="2" s="1"/>
  <c r="D609" i="2"/>
  <c r="D608" i="2" s="1"/>
  <c r="D607" i="2" s="1"/>
  <c r="D613" i="2"/>
  <c r="D612" i="2" s="1"/>
  <c r="D611" i="2" s="1"/>
  <c r="D617" i="2"/>
  <c r="D616" i="2" s="1"/>
  <c r="D615" i="2" s="1"/>
  <c r="D621" i="2"/>
  <c r="D620" i="2" s="1"/>
  <c r="D619" i="2" s="1"/>
  <c r="D625" i="2"/>
  <c r="D624" i="2" s="1"/>
  <c r="D623" i="2" s="1"/>
  <c r="D629" i="2"/>
  <c r="D628" i="2" s="1"/>
  <c r="D627" i="2" s="1"/>
  <c r="D634" i="2"/>
  <c r="D633" i="2" s="1"/>
  <c r="D632" i="2" s="1"/>
  <c r="D638" i="2"/>
  <c r="D637" i="2" s="1"/>
  <c r="D636" i="2" s="1"/>
  <c r="D641" i="2"/>
  <c r="D640" i="2" s="1"/>
  <c r="D642" i="2"/>
  <c r="D646" i="2"/>
  <c r="D645" i="2" s="1"/>
  <c r="D644" i="2" s="1"/>
  <c r="D650" i="2"/>
  <c r="D649" i="2" s="1"/>
  <c r="D648" i="2" s="1"/>
  <c r="D654" i="2"/>
  <c r="D653" i="2" s="1"/>
  <c r="D652" i="2" s="1"/>
  <c r="D658" i="2"/>
  <c r="D657" i="2" s="1"/>
  <c r="D656" i="2" s="1"/>
  <c r="D662" i="2"/>
  <c r="D661" i="2" s="1"/>
  <c r="D660" i="2" s="1"/>
  <c r="D666" i="2"/>
  <c r="D665" i="2" s="1"/>
  <c r="D664" i="2" s="1"/>
  <c r="D670" i="2"/>
  <c r="D669" i="2" s="1"/>
  <c r="D668" i="2" s="1"/>
  <c r="D674" i="2"/>
  <c r="D673" i="2" s="1"/>
  <c r="D672" i="2" s="1"/>
  <c r="D678" i="2"/>
  <c r="D677" i="2" s="1"/>
  <c r="D676" i="2" s="1"/>
  <c r="D682" i="2"/>
  <c r="D681" i="2" s="1"/>
  <c r="D680" i="2" s="1"/>
  <c r="D686" i="2"/>
  <c r="D685" i="2" s="1"/>
  <c r="D684" i="2" s="1"/>
  <c r="D690" i="2"/>
  <c r="D689" i="2" s="1"/>
  <c r="D688" i="2" s="1"/>
  <c r="D694" i="2"/>
  <c r="D693" i="2" s="1"/>
  <c r="D692" i="2" s="1"/>
  <c r="D698" i="2"/>
  <c r="D697" i="2" s="1"/>
  <c r="D696" i="2" s="1"/>
  <c r="D703" i="2"/>
  <c r="D702" i="2" s="1"/>
  <c r="D701" i="2" s="1"/>
  <c r="D700" i="2" s="1"/>
  <c r="D707" i="2"/>
  <c r="D706" i="2" s="1"/>
  <c r="D710" i="2"/>
  <c r="D709" i="2" s="1"/>
  <c r="D713" i="2"/>
  <c r="D712" i="2" s="1"/>
  <c r="D716" i="2"/>
  <c r="D715" i="2" s="1"/>
  <c r="D719" i="2"/>
  <c r="D718" i="2" s="1"/>
  <c r="D722" i="2"/>
  <c r="D721" i="2" s="1"/>
  <c r="D725" i="2"/>
  <c r="D724" i="2" s="1"/>
  <c r="D728" i="2"/>
  <c r="D727" i="2" s="1"/>
  <c r="D731" i="2"/>
  <c r="D730" i="2" s="1"/>
  <c r="D734" i="2"/>
  <c r="D733" i="2" s="1"/>
  <c r="D737" i="2"/>
  <c r="D736" i="2" s="1"/>
  <c r="D740" i="2"/>
  <c r="D739" i="2" s="1"/>
  <c r="D743" i="2"/>
  <c r="D742" i="2" s="1"/>
  <c r="D746" i="2"/>
  <c r="D745" i="2" s="1"/>
  <c r="D749" i="2"/>
  <c r="D748" i="2" s="1"/>
  <c r="D752" i="2"/>
  <c r="D751" i="2" s="1"/>
  <c r="D755" i="2"/>
  <c r="D754" i="2" s="1"/>
  <c r="D758" i="2"/>
  <c r="D757" i="2" s="1"/>
  <c r="D761" i="2"/>
  <c r="D760" i="2" s="1"/>
  <c r="D764" i="2"/>
  <c r="D763" i="2" s="1"/>
  <c r="D767" i="2"/>
  <c r="D766" i="2" s="1"/>
  <c r="D770" i="2"/>
  <c r="D769" i="2" s="1"/>
  <c r="D777" i="2"/>
  <c r="D776" i="2" s="1"/>
  <c r="D780" i="2"/>
  <c r="D782" i="2"/>
  <c r="D784" i="2"/>
  <c r="D786" i="2"/>
  <c r="D789" i="2"/>
  <c r="D788" i="2" s="1"/>
  <c r="D791" i="2"/>
  <c r="D794" i="2"/>
  <c r="D793" i="2" s="1"/>
  <c r="D798" i="2"/>
  <c r="D797" i="2" s="1"/>
  <c r="D796" i="2" s="1"/>
  <c r="D800" i="2"/>
  <c r="D799" i="2" s="1"/>
  <c r="D803" i="2"/>
  <c r="D802" i="2" s="1"/>
  <c r="D807" i="2"/>
  <c r="D806" i="2" s="1"/>
  <c r="D811" i="2"/>
  <c r="D813" i="2"/>
  <c r="D815" i="2"/>
  <c r="D819" i="2"/>
  <c r="D818" i="2" s="1"/>
  <c r="D823" i="2"/>
  <c r="D825" i="2"/>
  <c r="D830" i="2"/>
  <c r="D832" i="2"/>
  <c r="D834" i="2"/>
  <c r="D838" i="2"/>
  <c r="D837" i="2" s="1"/>
  <c r="D841" i="2"/>
  <c r="D843" i="2"/>
  <c r="D840" i="2" s="1"/>
  <c r="D846" i="2"/>
  <c r="D848" i="2"/>
  <c r="D851" i="2"/>
  <c r="D853" i="2"/>
  <c r="D850" i="2" s="1"/>
  <c r="D856" i="2"/>
  <c r="D858" i="2"/>
  <c r="D861" i="2"/>
  <c r="D863" i="2"/>
  <c r="D867" i="2"/>
  <c r="D870" i="2"/>
  <c r="D869" i="2" s="1"/>
  <c r="D873" i="2"/>
  <c r="D872" i="2" s="1"/>
  <c r="D877" i="2"/>
  <c r="D879" i="2"/>
  <c r="D881" i="2"/>
  <c r="D884" i="2"/>
  <c r="D883" i="2" s="1"/>
  <c r="D887" i="2"/>
  <c r="D891" i="2"/>
  <c r="D890" i="2" s="1"/>
  <c r="D892" i="2"/>
  <c r="D897" i="2"/>
  <c r="D899" i="2"/>
  <c r="D896" i="2" s="1"/>
  <c r="D902" i="2"/>
  <c r="D904" i="2"/>
  <c r="D906" i="2"/>
  <c r="D908" i="2"/>
  <c r="D909" i="2"/>
  <c r="D913" i="2"/>
  <c r="D912" i="2" s="1"/>
  <c r="D916" i="2"/>
  <c r="D918" i="2"/>
  <c r="D920" i="2"/>
  <c r="D923" i="2"/>
  <c r="D922" i="2" s="1"/>
  <c r="D927" i="2"/>
  <c r="D929" i="2"/>
  <c r="D926" i="2" s="1"/>
  <c r="D932" i="2"/>
  <c r="D934" i="2"/>
  <c r="D936" i="2"/>
  <c r="D939" i="2"/>
  <c r="D938" i="2" s="1"/>
  <c r="D943" i="2"/>
  <c r="D942" i="2" s="1"/>
  <c r="D946" i="2"/>
  <c r="D948" i="2"/>
  <c r="D950" i="2"/>
  <c r="D953" i="2"/>
  <c r="D952" i="2" s="1"/>
  <c r="D957" i="2"/>
  <c r="D956" i="2" s="1"/>
  <c r="D960" i="2"/>
  <c r="D959" i="2" s="1"/>
  <c r="D962" i="2"/>
  <c r="D963" i="2"/>
  <c r="D965" i="2"/>
  <c r="D966" i="2"/>
  <c r="D969" i="2"/>
  <c r="D968" i="2" s="1"/>
  <c r="D972" i="2"/>
  <c r="D974" i="2"/>
  <c r="D977" i="2"/>
  <c r="D976" i="2" s="1"/>
  <c r="D980" i="2"/>
  <c r="D979" i="2" s="1"/>
  <c r="D983" i="2"/>
  <c r="D982" i="2" s="1"/>
  <c r="D986" i="2"/>
  <c r="D985" i="2" s="1"/>
  <c r="D989" i="2"/>
  <c r="D988" i="2" s="1"/>
  <c r="D992" i="2"/>
  <c r="D991" i="2" s="1"/>
  <c r="D779" i="2" l="1"/>
  <c r="D822" i="2"/>
  <c r="D821" i="2" s="1"/>
  <c r="D860" i="2"/>
  <c r="D775" i="2"/>
  <c r="D206" i="2"/>
  <c r="D180" i="2"/>
  <c r="D188" i="2"/>
  <c r="D43" i="2"/>
  <c r="D945" i="2"/>
  <c r="D855" i="2"/>
  <c r="D810" i="2"/>
  <c r="D809" i="2" s="1"/>
  <c r="D805" i="2" s="1"/>
  <c r="D376" i="2"/>
  <c r="D199" i="2"/>
  <c r="D152" i="2"/>
  <c r="D390" i="2"/>
  <c r="D389" i="2" s="1"/>
  <c r="D295" i="2"/>
  <c r="D294" i="2" s="1"/>
  <c r="D705" i="2"/>
  <c r="D704" i="2" s="1"/>
  <c r="D931" i="2"/>
  <c r="D925" i="2" s="1"/>
  <c r="D901" i="2"/>
  <c r="D895" i="2" s="1"/>
  <c r="D425" i="2"/>
  <c r="D314" i="2"/>
  <c r="D313" i="2" s="1"/>
  <c r="D113" i="2"/>
  <c r="D112" i="2" s="1"/>
  <c r="D105" i="2"/>
  <c r="D104" i="2" s="1"/>
  <c r="D29" i="2"/>
  <c r="D28" i="2" s="1"/>
  <c r="D876" i="2"/>
  <c r="D875" i="2" s="1"/>
  <c r="D829" i="2"/>
  <c r="D828" i="2" s="1"/>
  <c r="D471" i="2"/>
  <c r="D333" i="2"/>
  <c r="D971" i="2"/>
  <c r="D955" i="2" s="1"/>
  <c r="D915" i="2"/>
  <c r="D911" i="2" s="1"/>
  <c r="D845" i="2"/>
  <c r="D466" i="2"/>
  <c r="D276" i="2"/>
  <c r="D275" i="2" s="1"/>
  <c r="D160" i="2"/>
  <c r="D86" i="2"/>
  <c r="D33" i="2"/>
  <c r="D32" i="2" s="1"/>
  <c r="D555" i="2"/>
  <c r="D817" i="2"/>
  <c r="D444" i="2"/>
  <c r="D941" i="2"/>
  <c r="D886" i="2"/>
  <c r="D521" i="2"/>
  <c r="D481" i="2" s="1"/>
  <c r="D631" i="2"/>
  <c r="D342" i="2"/>
  <c r="D159" i="2" l="1"/>
  <c r="D221" i="2"/>
  <c r="D220" i="2" s="1"/>
  <c r="D836" i="2"/>
  <c r="D827" i="2" s="1"/>
  <c r="D99" i="2"/>
  <c r="D8" i="2" s="1"/>
  <c r="D894" i="2"/>
  <c r="D773" i="2" s="1"/>
  <c r="D554" i="2"/>
  <c r="D6" i="2" l="1"/>
  <c r="D995" i="2" s="1"/>
</calcChain>
</file>

<file path=xl/sharedStrings.xml><?xml version="1.0" encoding="utf-8"?>
<sst xmlns="http://schemas.openxmlformats.org/spreadsheetml/2006/main" count="1703" uniqueCount="533">
  <si>
    <t>0100000000</t>
  </si>
  <si>
    <t>0100078320</t>
  </si>
  <si>
    <t>0100078390</t>
  </si>
  <si>
    <t>0100078620</t>
  </si>
  <si>
    <t>0100078650</t>
  </si>
  <si>
    <t>0100078792</t>
  </si>
  <si>
    <t>0100080020</t>
  </si>
  <si>
    <t>0100085410</t>
  </si>
  <si>
    <t>0100085420</t>
  </si>
  <si>
    <t>0100085430</t>
  </si>
  <si>
    <t>0100085440</t>
  </si>
  <si>
    <t>0100085482</t>
  </si>
  <si>
    <t>0100085510</t>
  </si>
  <si>
    <t>0100085520</t>
  </si>
  <si>
    <t>01000L3042</t>
  </si>
  <si>
    <t>01000S6560</t>
  </si>
  <si>
    <t>01000S6980</t>
  </si>
  <si>
    <t>01000S8240</t>
  </si>
  <si>
    <t>0300000000</t>
  </si>
  <si>
    <t>0300082040</t>
  </si>
  <si>
    <t>0300082050</t>
  </si>
  <si>
    <t>0300082060</t>
  </si>
  <si>
    <t>0300082090</t>
  </si>
  <si>
    <t>0300082100</t>
  </si>
  <si>
    <t>0300082130</t>
  </si>
  <si>
    <t>0300082160</t>
  </si>
  <si>
    <t>0400000000</t>
  </si>
  <si>
    <t>0400078700</t>
  </si>
  <si>
    <t>0400081300</t>
  </si>
  <si>
    <t>0500000000</t>
  </si>
  <si>
    <t>0500080020</t>
  </si>
  <si>
    <t>0500081310</t>
  </si>
  <si>
    <t>0500083040</t>
  </si>
  <si>
    <t>0600000000</t>
  </si>
  <si>
    <t>06000L4970</t>
  </si>
  <si>
    <t>0900000000</t>
  </si>
  <si>
    <t>0910000000</t>
  </si>
  <si>
    <t>0910054540</t>
  </si>
  <si>
    <t>0910084660</t>
  </si>
  <si>
    <t>0910084670</t>
  </si>
  <si>
    <t>0910084680</t>
  </si>
  <si>
    <t>0910084690</t>
  </si>
  <si>
    <t>09100L5198</t>
  </si>
  <si>
    <t>09100S6820</t>
  </si>
  <si>
    <t>09100S8310</t>
  </si>
  <si>
    <t>0920000000</t>
  </si>
  <si>
    <t>1000000000</t>
  </si>
  <si>
    <t>1000087060</t>
  </si>
  <si>
    <t>1200000000</t>
  </si>
  <si>
    <t>1200082610</t>
  </si>
  <si>
    <t>1200082800</t>
  </si>
  <si>
    <t>1200082810</t>
  </si>
  <si>
    <t>1200082820</t>
  </si>
  <si>
    <t>1200082830</t>
  </si>
  <si>
    <t>1200082850</t>
  </si>
  <si>
    <t>1200082870</t>
  </si>
  <si>
    <t>1200083895</t>
  </si>
  <si>
    <t>1200086650</t>
  </si>
  <si>
    <t>1300000000</t>
  </si>
  <si>
    <t>1300083841</t>
  </si>
  <si>
    <t>1300083880</t>
  </si>
  <si>
    <t>1300083890</t>
  </si>
  <si>
    <t>1500000000</t>
  </si>
  <si>
    <t>1500080020</t>
  </si>
  <si>
    <t>1500083480</t>
  </si>
  <si>
    <t>1500083500</t>
  </si>
  <si>
    <t>1500083510</t>
  </si>
  <si>
    <t>1500083540</t>
  </si>
  <si>
    <t>1500083550</t>
  </si>
  <si>
    <t>1500083560</t>
  </si>
  <si>
    <t>1500083570</t>
  </si>
  <si>
    <t>1500083580</t>
  </si>
  <si>
    <t>1600000000</t>
  </si>
  <si>
    <t>1600081720</t>
  </si>
  <si>
    <t>1600083410</t>
  </si>
  <si>
    <t>16000S3080</t>
  </si>
  <si>
    <t>1700000000</t>
  </si>
  <si>
    <t>1700085711</t>
  </si>
  <si>
    <t>1700085712</t>
  </si>
  <si>
    <t>1700085713</t>
  </si>
  <si>
    <t>1700085720</t>
  </si>
  <si>
    <t>1700085730</t>
  </si>
  <si>
    <t>1700085850</t>
  </si>
  <si>
    <t>17000S8530</t>
  </si>
  <si>
    <t>1800000000</t>
  </si>
  <si>
    <t>1800081730</t>
  </si>
  <si>
    <t>1900000000</t>
  </si>
  <si>
    <t>1900082300</t>
  </si>
  <si>
    <t>1900082520</t>
  </si>
  <si>
    <t>1900082620</t>
  </si>
  <si>
    <t>1900082640</t>
  </si>
  <si>
    <t>1900082700</t>
  </si>
  <si>
    <t>1900082720</t>
  </si>
  <si>
    <t>1900083640</t>
  </si>
  <si>
    <t>1900083650</t>
  </si>
  <si>
    <t>1900083670</t>
  </si>
  <si>
    <t>190F300000</t>
  </si>
  <si>
    <t>190F367483</t>
  </si>
  <si>
    <t>190F367484</t>
  </si>
  <si>
    <t>190F36748S</t>
  </si>
  <si>
    <t>2100000000</t>
  </si>
  <si>
    <t>210F200000</t>
  </si>
  <si>
    <t>210F255550</t>
  </si>
  <si>
    <t>2500000000</t>
  </si>
  <si>
    <t>25000L5760</t>
  </si>
  <si>
    <t>2600000000</t>
  </si>
  <si>
    <t>2610000000</t>
  </si>
  <si>
    <t>2610081550</t>
  </si>
  <si>
    <t>2620000000</t>
  </si>
  <si>
    <t>26200S8410</t>
  </si>
  <si>
    <t>2630000000</t>
  </si>
  <si>
    <t>3500000000</t>
  </si>
  <si>
    <t>3500078160</t>
  </si>
  <si>
    <t>3600000000</t>
  </si>
  <si>
    <t>3600078630</t>
  </si>
  <si>
    <t>3600080960</t>
  </si>
  <si>
    <t>7000000000</t>
  </si>
  <si>
    <t>7000080010</t>
  </si>
  <si>
    <t>7100000000</t>
  </si>
  <si>
    <t>7110000000</t>
  </si>
  <si>
    <t>7110080040</t>
  </si>
  <si>
    <t>7120000000</t>
  </si>
  <si>
    <t>7120080020</t>
  </si>
  <si>
    <t>7200000000</t>
  </si>
  <si>
    <t>7210000000</t>
  </si>
  <si>
    <t>7210080030</t>
  </si>
  <si>
    <t>7220000000</t>
  </si>
  <si>
    <t>7220080020</t>
  </si>
  <si>
    <t>7300000000</t>
  </si>
  <si>
    <t>7320000000</t>
  </si>
  <si>
    <t>7320080020</t>
  </si>
  <si>
    <t>7330000000</t>
  </si>
  <si>
    <t>7330078690</t>
  </si>
  <si>
    <t>7330078710</t>
  </si>
  <si>
    <t>7330078791</t>
  </si>
  <si>
    <t>7330078792</t>
  </si>
  <si>
    <t>7330078793</t>
  </si>
  <si>
    <t>7330080020</t>
  </si>
  <si>
    <t>7330080023</t>
  </si>
  <si>
    <t>7330080025</t>
  </si>
  <si>
    <t>7400000000</t>
  </si>
  <si>
    <t>7400080100</t>
  </si>
  <si>
    <t>7400080103</t>
  </si>
  <si>
    <t>7500000000</t>
  </si>
  <si>
    <t>7500080500</t>
  </si>
  <si>
    <t>7600000000</t>
  </si>
  <si>
    <t>7610000000</t>
  </si>
  <si>
    <t>7610051180</t>
  </si>
  <si>
    <t>7610080020</t>
  </si>
  <si>
    <t>7610080023</t>
  </si>
  <si>
    <t>7620000000</t>
  </si>
  <si>
    <t>7620051180</t>
  </si>
  <si>
    <t>7620080020</t>
  </si>
  <si>
    <t>7620080023</t>
  </si>
  <si>
    <t>7630000000</t>
  </si>
  <si>
    <t>7630051180</t>
  </si>
  <si>
    <t>7630080020</t>
  </si>
  <si>
    <t>7630080023</t>
  </si>
  <si>
    <t>7640000000</t>
  </si>
  <si>
    <t>7640051180</t>
  </si>
  <si>
    <t>7640080020</t>
  </si>
  <si>
    <t>7640080023</t>
  </si>
  <si>
    <t>7700000000</t>
  </si>
  <si>
    <t>7700051200</t>
  </si>
  <si>
    <t>7700080800</t>
  </si>
  <si>
    <t>7700086200</t>
  </si>
  <si>
    <t>7700086300</t>
  </si>
  <si>
    <t>7700086310</t>
  </si>
  <si>
    <t>Подписка</t>
  </si>
  <si>
    <t>Стипендии</t>
  </si>
  <si>
    <t>010008И210</t>
  </si>
  <si>
    <t>010008И220</t>
  </si>
  <si>
    <t>010008И230</t>
  </si>
  <si>
    <t>010008И240</t>
  </si>
  <si>
    <t>010008Ш110</t>
  </si>
  <si>
    <t>010008Ш120</t>
  </si>
  <si>
    <t>010008Ш130</t>
  </si>
  <si>
    <t>010008Ш140</t>
  </si>
  <si>
    <t>010008Ш160</t>
  </si>
  <si>
    <t>010008Ш170</t>
  </si>
  <si>
    <t>010008Ш180</t>
  </si>
  <si>
    <t>010058Ш120</t>
  </si>
  <si>
    <t>010058Ш140</t>
  </si>
  <si>
    <t>Приобретение книг</t>
  </si>
  <si>
    <t>Резервные средства</t>
  </si>
  <si>
    <t>Иные выплаты населению</t>
  </si>
  <si>
    <t>Содержание мест захоронений</t>
  </si>
  <si>
    <t>Обеспечение деятельности музеев</t>
  </si>
  <si>
    <t>Оценка стоимости жилых помещений</t>
  </si>
  <si>
    <t>Мероприятия в области образования</t>
  </si>
  <si>
    <t>Обеспечение деятельности библиотек</t>
  </si>
  <si>
    <t>Содержание общественных территорий</t>
  </si>
  <si>
    <t>Реализация образовательных программ</t>
  </si>
  <si>
    <t>Ликвидация несанкционированных свалок</t>
  </si>
  <si>
    <t>Проведение ликвидационных мероприятий</t>
  </si>
  <si>
    <t>Ремонт муниципального жилищного фонда</t>
  </si>
  <si>
    <t>Экспертиза по признанию дома аварийным</t>
  </si>
  <si>
    <t>Проведение комплексных кадастровых работ</t>
  </si>
  <si>
    <t>Проведение культурно-досуговых мероприятий</t>
  </si>
  <si>
    <t>Создание модельных муниципальных библиотек</t>
  </si>
  <si>
    <t>Текущие ремонты образовательных организаций</t>
  </si>
  <si>
    <t>Освещение территории округа в темное время суток</t>
  </si>
  <si>
    <t>Изъятие земельных участков для муниципальных нужд</t>
  </si>
  <si>
    <t>Обеспечение безопасности людей на водных объектах</t>
  </si>
  <si>
    <t>Замена люминесцентных светильников на светодиодные</t>
  </si>
  <si>
    <t>Резервный фонд администрации муниципального округа</t>
  </si>
  <si>
    <t>Текущий ремонт тепловых сетей на территории округа</t>
  </si>
  <si>
    <t>Обеспечение деятельности Главы муниципального округа</t>
  </si>
  <si>
    <t>Обеспечение комплексного развития сельских территорий</t>
  </si>
  <si>
    <t>Обеспечение деятельности органов местного самоуправления</t>
  </si>
  <si>
    <t>Обеспечение деятельности Емецкого территориального отдела</t>
  </si>
  <si>
    <t>Проведение мероприятий по борьбе с борщевиком Сосновского</t>
  </si>
  <si>
    <t>Реализация мероприятий по обеспечению жильем молодых семей</t>
  </si>
  <si>
    <t>Председатель представительного органа муниципального округа</t>
  </si>
  <si>
    <t>Выполнение работ по обслуживанию объектов уличного освещения</t>
  </si>
  <si>
    <t>Непрограмные расходы, не отнесенные к другим целевым статьям</t>
  </si>
  <si>
    <t>Обеспечение деятельности Администрации муниципального округа</t>
  </si>
  <si>
    <t>Обеспечение деятельности Луковецкого территориального отдела</t>
  </si>
  <si>
    <t>Председатель Контрольно-счетной палаты муниципального округа</t>
  </si>
  <si>
    <t>Реализация программ формирования современной городской среды</t>
  </si>
  <si>
    <t>Исполнение судебных актов к администрациям сельских поселений</t>
  </si>
  <si>
    <t>Обеспечение деятельности Матигорского территориального отдела</t>
  </si>
  <si>
    <t>Обеспечение деятельности учреждений культурно-досугового типа</t>
  </si>
  <si>
    <t>Осуществление государственных полномочий в сфере охраны труда</t>
  </si>
  <si>
    <t>Обеспечение деятельности Холмогорского территориального отдела</t>
  </si>
  <si>
    <t>Расходы на обеспечение деятельности подведомственных учреждений</t>
  </si>
  <si>
    <t>Обеспечение деятельности финансового органа муниципального округа</t>
  </si>
  <si>
    <t>Реализация мероприятий по укреплению материально-технической базы</t>
  </si>
  <si>
    <t>Обеспечение деятельности учреждений по хозяйственному обслуживанию</t>
  </si>
  <si>
    <t>Содержание мест (площадок) накопления твердых коммунальных отходов</t>
  </si>
  <si>
    <t>Проведение ремонтных работ на пассажирских судах водного транспорта</t>
  </si>
  <si>
    <t>Проведение огнезащитной обработки сгораемых строительных конструкций</t>
  </si>
  <si>
    <t>Обеспечение деятельности территориальных отделов администрации округа</t>
  </si>
  <si>
    <t>Монтаж, содержание и ремонт систем автоматической пожарной безопасности</t>
  </si>
  <si>
    <t>Обеспечение деятельности представительного органа муниципального округа</t>
  </si>
  <si>
    <t>Обеспечение деятельности Контрольно-счетной палаты муниципального округа</t>
  </si>
  <si>
    <t>Разработка проектов планировки территорий и проектов межевания территорий</t>
  </si>
  <si>
    <t>Мероприятия по реализации молодежной политики в муниципальных образованиях</t>
  </si>
  <si>
    <t>Осуществление государственных полномочий по формированию торгового реестра</t>
  </si>
  <si>
    <t>Осуществление технологического присоединения и получение технических условий</t>
  </si>
  <si>
    <t>Развитие территориального общественного самоуправления Архангельской области</t>
  </si>
  <si>
    <t>Расходы на содержание органов местного самоуправления и обеспечения их функций</t>
  </si>
  <si>
    <t>Выплаты гражданам, удостоенным звания "Почетный гражданин муниципального округа"</t>
  </si>
  <si>
    <t>Осуществление государственных полномочий в сфере административных правонарушений</t>
  </si>
  <si>
    <t>Заказ и распространение агитационной продукции по безопасности дорожного движения</t>
  </si>
  <si>
    <t>Проведение конкурса "Лучший по профессии" среди участковых уполномоченных полиции</t>
  </si>
  <si>
    <t>Реализация мероприятий по социально-экономическому развитию муниципальных округов</t>
  </si>
  <si>
    <t>Инвентаризация, оформление документов технического учета на муниципальное имущество</t>
  </si>
  <si>
    <t>Мероприятия в сфере социальной политики осуществляемые органами местного самоуправления</t>
  </si>
  <si>
    <t>Строительство станции биологической очистки сточных (канализационных) вод в с.Холмогоры</t>
  </si>
  <si>
    <t>Расходы на обеспечение деятельности аппарата представительного органа муниципального округа</t>
  </si>
  <si>
    <t>Расходы на обеспечение деятельности подведомственных учреждений на уплату земельного налога</t>
  </si>
  <si>
    <t>Ремонт автотранспортных средств образовательных организаций, осуществляющих перевозку детей</t>
  </si>
  <si>
    <t>Муниципальная программа "Молодежь Холмогорского муниципального округа Архангельской области"</t>
  </si>
  <si>
    <t>Расходы на обеспечение деятельности подведомственных учреждений на оплату коммунальных услуг</t>
  </si>
  <si>
    <t>Расходы на обеспечение деятельности подведомственных учреждений на оплату труда с начислениями</t>
  </si>
  <si>
    <t>Реализация муниципальных программ поддержки социально ориентированных некоммерческих организаций</t>
  </si>
  <si>
    <t>Поддержка субъектов малых форм хозяйствования в целях развития сельскохозяйственного производства</t>
  </si>
  <si>
    <t>Расходы на обеспечение деятельности подведомственных учреждений на оплату прочих неучтенных расходов</t>
  </si>
  <si>
    <t>Предупреждение и ликвидация последствий чрезвычайных ситуаций, проведение аварийно-спасательных работ</t>
  </si>
  <si>
    <t>Выполнение кадастровых работ по земельным участкам, уточнение границ земельных участков под кладбищами</t>
  </si>
  <si>
    <t>Расходы на обеспечение деятельности некоторых структурных подразделений общеобразовательных организаций</t>
  </si>
  <si>
    <t>Выплата пенсии за выслугу лет лицам, замещавшим муниципальные должности и должности муниципальной службы</t>
  </si>
  <si>
    <t>Муниципальная программа "Развитие образования Холмогорского муниципального округа Архангельской области"</t>
  </si>
  <si>
    <t>Реализация проектов и мероприятий, направленных на профилактику асоциальных проявлений в молодежной среде</t>
  </si>
  <si>
    <t>Обеспечение функционирования системы персонифицированного финансирования дополнительного образования детей</t>
  </si>
  <si>
    <t>Содержание, ремонт контейнеров, расположенных на месте (площадках) накопления твердых коммунальных отходов</t>
  </si>
  <si>
    <t>Приобретение, монтаж оборудования для систем: водоснабжения, водоотведения, теплоснабжения, электроснабжения</t>
  </si>
  <si>
    <t>Подпрограмма "Развитие инициативного бюджетирования в Холмогорском муниципальном округе Архангельской области"</t>
  </si>
  <si>
    <t>Муниципальная программа "Развитие культуры и туризма в Холмогорском муниципальном округе Архангельской области"</t>
  </si>
  <si>
    <t>Расходы на содержание органов местного самоуправления и обеспечение их функций в части уплаты земельного налога</t>
  </si>
  <si>
    <t>Предоставление единовременной выплаты молодым специалистам в сфере образования, в связи с поступлением на работу</t>
  </si>
  <si>
    <t>Расходы на содержание органов местного самоуправления и обеспечение их функций в части оплаты коммунальных услуг</t>
  </si>
  <si>
    <t>Реализация проектов и мероприятий, направленных на формирование патриотических чувств и патриотического сознания</t>
  </si>
  <si>
    <t>Муниципальная программа  "Развитие сельского хозяйства в Холмогорском муниципальном округе Архангельской области"</t>
  </si>
  <si>
    <t>Муниципальная программа "Развитие транспортной системы в Холмогорском муниципальном округе Архангельской области"</t>
  </si>
  <si>
    <t>Расходы на предоставление льгот по родительской плате за присмотр и уход за детьми в образовательных организациях</t>
  </si>
  <si>
    <t>Строительство и реконструкция (модернизация) объектов питьевого водоснабжения Холмогорского муниципального округа</t>
  </si>
  <si>
    <t>Организация транспортного обслуживания населения на пассажирских муниципальных маршрутах автомобильного транспорта</t>
  </si>
  <si>
    <t>Муниципальная программа "Обеспечение жильем молодых семей Холмогорского муниципального округа Архангельской области"</t>
  </si>
  <si>
    <t>Расходы на обеспечение деятельности подведомственных учреждений на уплату налога на имущество и транспортного налога</t>
  </si>
  <si>
    <t>Выполнение кадастровых работ в отношении земельных участков, сформированных в целях предоставления многодетным семьям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</si>
  <si>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</si>
  <si>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</si>
  <si>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Муниципальная программа "Комплексное развитие сельских территорий Холмогорского муниципального округа Архангельской области"</t>
  </si>
  <si>
    <t>Муниципальная программа "Формирование современной городской среды в Холмогорском муниципальном округе Архангельской области"</t>
  </si>
  <si>
    <t>Создание условий для обеспечения организаций культуры высокопрофессиональными кадрами (направление специалистов на обучение)</t>
  </si>
  <si>
    <t>Муниципальная программа "Развитие жилищно-коммунального хозяйства в Холмогорском муниципальном  округе Архангельской области"</t>
  </si>
  <si>
    <t>Муниципальная программа "Развитие земельно-имущественных отношений в Холмогорском муниципальном округе Архангельской области"</t>
  </si>
  <si>
    <t>Содержание пожарных ДЕПО, приобретение ГСМ, запасных частей, страховых полисов, техническое обслуживание пожарных автомобилей</t>
  </si>
  <si>
    <t>Оказание финансовой поддержки инициативным группам, путем предоставления финансовой поддержки выдвинутым инициативным проектам</t>
  </si>
  <si>
    <t>Организация транспортного обслуживания населения на пассажирских (грузопассажирских) муниципальных маршрутах водного транспорта</t>
  </si>
  <si>
    <t>Подпрограмма "Развитие территориального общественного самоуправления в Холмогорском муниципальном округе Архангельской области"</t>
  </si>
  <si>
    <t>Обучение активистов ТОС (семинары, круглые столы, конференции, участие в мероприятиях на межмуниципальном и региональном уровнях)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</si>
  <si>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</si>
  <si>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Поддержка инициатив молодежных сообществ, направленных на решение социальных вопросов и развитие Холмогорского муниципального округа</t>
  </si>
  <si>
    <t>Проведение публичных массовых мероприятий и акций, направленных на укрепление статуса семьи, на профилактику семейного неблагополучия</t>
  </si>
  <si>
    <t>Расходы на обеспечение деятельности подведомственных учреждений на выплату средней заработной платы муниципальных учреждений культуры</t>
  </si>
  <si>
    <t>Подпрограмма "Поддержка социально ориентированных некоммерческих организаций в Холмогорском муниципальном округе Архангельской области"</t>
  </si>
  <si>
    <t>Муниципальная программа "Благоустройство территории и охрана окружающей среды в Холмогорском муниципальном округе Архангельской области"</t>
  </si>
  <si>
    <t>Муниципальная программа "Профилактика преступлений и правонарушений на территории Холмогорского муниципального округа Архангельской области"</t>
  </si>
  <si>
    <t>Муниципальная программа "Развитие субъектов малого и среднего предпринимательства в Холмогорском муниципальном округе Архангельской области"</t>
  </si>
  <si>
    <t>Обучение: членов КЧС и ОПБ, членов комиссии ПУФ, членов эвакоприемной комиссии, инструкторов (консультантов) органов местного самоуправления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</si>
  <si>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</si>
  <si>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Резервные средства на софинансирование региональных проектов, обеспечивающих достижение федеральных проектов, реализуемых в рамках национальных проектов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</si>
  <si>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</si>
  <si>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Муниципальная программа "Строительство и капитальный ремонт объектов муниципальной собственности Холмогорского муниципального округа Архангельской области"</t>
  </si>
  <si>
    <t>Обеспечение мер первичной пожарной безопасности, закупка первичных средств пожаротушения, оборудование пожарных щитов, проверка и перезарядка огнетушителей</t>
  </si>
  <si>
    <t>Муниципальная программа "Укрепление общественного здоровья и развитие физической культуры и спорта в Холмогорском муниципальном округе Архангельской области"</t>
  </si>
  <si>
    <t>Компенсация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</si>
  <si>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Обсуществление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 в каникулярное время</t>
  </si>
  <si>
    <t>Муниципальная программа "Развитие местного самоуправления и поддержка социально ориентированных некоммерческих организаций в Холмогорском муниципальном округе Архангельской области"</t>
  </si>
  <si>
    <t>Оценка рыночной стоимости земельных участков, оценка права аренды и права собственности объектов, находящихся в муниципальной собственности сформированных в целях продажи через торги</t>
  </si>
  <si>
    <t>Проведение мероприятий, направленных на сохранение культуры и общероссийской идентичности народов Российской Федерации, сохранение и формирование новых культурных традиций в селах округа</t>
  </si>
  <si>
    <t>Пропаганда института семьи, поддержка семей, желающих принять участие в окружных и областных конкурсах ("Лучшая семья Архангельской области", "Женщина года", диплом "Признательность" и др.)</t>
  </si>
  <si>
    <t>Расходы на обеспечение деятельности подведомственных учреждений на оплату труда с начислениями обслуживающего персонала в общеобразовательных организациях и дошкольных группах в структуре школ</t>
  </si>
  <si>
    <t>Мера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 Архангельской области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</si>
  <si>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</si>
  <si>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Формирование земельных участков под аварийными домами, переселение граждан из которых осуществляется в рамках государственной программы "Переселение граждан из аварийного жилищного фонда 2019-2025 годов"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</si>
  <si>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</si>
  <si>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</si>
  <si>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</si>
  <si>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Популяризация занятий физической культурой и спортом, организация и проведение официальных физкультурных и спортивных мероприятий для всех категорий и групп населения в целях реализации федерального проекта "Спорт- норма жизни"</t>
  </si>
  <si>
    <t>Софинансирование выплаты выходных пособий и сохранение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</si>
  <si>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</si>
  <si>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</si>
  <si>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Содержание муниципального жилищного фонда (Оплата коммунальных расходов, доставка квитанций по социальному найму жилья. Оплата взносов на капитальный ремонт общего имущества многоквартирных домов за помещения, находящиеся в муниципальной собственности)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</si>
  <si>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</si>
  <si>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</si>
  <si>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Разработка обоснования инвестиций, осуществляемых в инвестиционный проект по 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включая инженерные изыскания и разработку квартирограммы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</si>
  <si>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</si>
  <si>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</si>
  <si>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</si>
  <si>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</si>
  <si>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</si>
  <si>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</si>
  <si>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</si>
  <si>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Стипендии Главы Холмогорского муниципального округа</t>
  </si>
  <si>
    <t>Премии Главы Холмогорского муниципального округа способным и одаренным учащимся образовательных учреждений</t>
  </si>
  <si>
    <t>Социальное обеспечение и иные выплаты населению</t>
  </si>
  <si>
    <t>Организация и проведение конкурсов профессионального мастерства педагогических и руководящих работников образовательных учреждений</t>
  </si>
  <si>
    <t>Учреждения по внешкольной работе с детьми (детские школы искусств)</t>
  </si>
  <si>
    <t>010008И000</t>
  </si>
  <si>
    <t>Школы-детские сады, школы начальные, неполные средние и средние</t>
  </si>
  <si>
    <t>010008Ш000</t>
  </si>
  <si>
    <t>600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</si>
  <si>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в сельских населенных пунктах, рабочих поселках (поселках городского типа)</t>
  </si>
  <si>
    <t>Иные бюджетные ассигнования</t>
  </si>
  <si>
    <t>Уплата налогов, сборов и иных платежей</t>
  </si>
  <si>
    <t>Расходы на содержание органов местного самоуправления и обеспечение их функций</t>
  </si>
  <si>
    <t>120</t>
  </si>
  <si>
    <t>Социальные выплаты гражданам, кроме публичных нормативных социальных выплат</t>
  </si>
  <si>
    <t>Расходы на выплаты персоналу казенных учреждений</t>
  </si>
  <si>
    <t>110</t>
  </si>
  <si>
    <t>Модернизация и капитальный ремонт систем наружного освещения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</si>
  <si>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</t>
  </si>
  <si>
    <t>I. МУНИЦИПАЛЬНЫЕ ПРОГРАММЫ ХОЛМОГОРСКОГО МУНИЦИПАЛЬНОГО ОКРУГА АРХАНГЕЛЬСКОЙ ОБЛАСТИ</t>
  </si>
  <si>
    <t>II.  НЕПРОГРАМНЫЕ НАПРАВЛЕНИЯ ДЕЯТЕЛЬНОСТИ</t>
  </si>
  <si>
    <t>ВСЕГО  РАСХОДОВ:</t>
  </si>
  <si>
    <t xml:space="preserve">Наименование </t>
  </si>
  <si>
    <t>Целевая статья</t>
  </si>
  <si>
    <t>Вид расхода</t>
  </si>
  <si>
    <t>Капитальные вложения в объекты государственной (муниципальной) собственности</t>
  </si>
  <si>
    <t>Бюджетные инвестиции</t>
  </si>
  <si>
    <t>Мероприятия по социально-экономическому развитию Холмогорского муниципального округа Архангельской области</t>
  </si>
  <si>
    <t>Исполнение судебных актов</t>
  </si>
  <si>
    <t>Публичные нормативные социальные выплаты гражданам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</si>
  <si>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 597 "О мероприятиях по реализации государственной социальной политики"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</si>
  <si>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</si>
  <si>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Проведение двухмесячника по благоустройству, субботников</t>
  </si>
  <si>
    <t>Выполнение кадастровых работ по земельным участкам, уточнение границ земельных участков под объектами недвижимости, находящимися в муниципальной собственности, для строительства социально-значимых объектов и объектов местного значения, в том числе под дорогами</t>
  </si>
  <si>
    <t>Реализация мероприятий, направленных на развитие духовно-нравственного воспитания молодежи, формирование ценностей здорового образы жизни, поддержка творческой молодежи</t>
  </si>
  <si>
    <t>Расходы на обеспечение деятельности аппарата Контрольно-счетной палаты муниципального округа</t>
  </si>
  <si>
    <t>Подпрограмма "Развитие культуры в Холмогорском муниципальном округе Архангельской области"</t>
  </si>
  <si>
    <t>Подпрограмма "Развитие туризма в Холмогорском муниципальном округе Архангельской области"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</si>
  <si>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</si>
  <si>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Расходы на питание детей с ограниченными возможностями здоровья в образовательных организациях</t>
  </si>
  <si>
    <t>Популяризация предпринимательской деятельности и стимулирование предпринимательской активности. Развитие социального предпринимательства</t>
  </si>
  <si>
    <t>Дорожная деятельность в отношении автомобильных дорог местного значения вне границ (в границах) населенных пунктов в границах муниципального округа, осуществление муниципального контроля за сохранностью автомобильных дорог местного значения вне границ (в границах) населенных пунктов в границах муниципального округа и обеспечение безопасности дорожного движения на них, включая создание и обеспечение функционирования парковок (парковочных мест),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</si>
  <si>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15000S8400</t>
  </si>
  <si>
    <t>26400S6450</t>
  </si>
  <si>
    <t>Подроограмма "Совершенствование местного самоуправления в Холмогорском муниципальном округе Архангельской области"</t>
  </si>
  <si>
    <t>Мероприятия в области жилищного хозяйства</t>
  </si>
  <si>
    <t>Прочие мероприятия по благоустройству</t>
  </si>
  <si>
    <t>Исполнение судебных актов к администрации муниципального образования "Холмогорский муниципальный район"</t>
  </si>
  <si>
    <t>Денежные взыскания (штрафы) к администрациям сельских поселений</t>
  </si>
  <si>
    <t>Денежные взыскания (штрафы) к администрации муниципального округа</t>
  </si>
  <si>
    <t>Организация транспортного обслуживания населения на пассажирских муниципальных маршрутах водного транспорта</t>
  </si>
  <si>
    <t>19000S6640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</si>
  <si>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</si>
  <si>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Ремонт магистральных водопроводных сетей д.Кузнецово-д.Заполье</t>
  </si>
  <si>
    <t>Ремонт системы водоснабжения д.Горка-Кузнечевская</t>
  </si>
  <si>
    <t>Ремонт водопроводных сетей п.Брин-Наволок, д.Зеленый Городок, д.Палово, д.Часовенская</t>
  </si>
  <si>
    <t>Разработка проектно-сметной документации на ремонт водопроводных сетей с.Холмогоры</t>
  </si>
  <si>
    <t>190F552430</t>
  </si>
  <si>
    <t>Строительство и реконструкция (модернизация) объектов питьевого водоснабжения</t>
  </si>
  <si>
    <t>Ремонт канализационных сетей и канализационных очистных сооружений д.Харлово,д.7</t>
  </si>
  <si>
    <t>Ремонт станции биологической очистки ст.Паленьга</t>
  </si>
  <si>
    <t>Проведение комплексных кадастровых работ (без федерального софинансирования)</t>
  </si>
  <si>
    <t>Приобретение автомобиля для администрации округа</t>
  </si>
  <si>
    <t>Ремонт муниципального жилищного фонда с.Холмогоры, д.Мыза, д.Заполье</t>
  </si>
  <si>
    <t>Устройство открытой системы водоотведения и тротуаров с.Холмогоры, ул.Ломоносова</t>
  </si>
  <si>
    <t>Модернизация уличного освещения д.Вавчуга</t>
  </si>
  <si>
    <t>Благоустройство кладбища п.Усть-Пинега</t>
  </si>
  <si>
    <t>Ремонт муниципального жилищного фонда п.Луковецкий</t>
  </si>
  <si>
    <t>Ремонт муниципального жилищного фонда д.Горка-Кузнечевская, д.Адриановская, д.1-я Александровская</t>
  </si>
  <si>
    <t>Ремонт муниципального жилищного фонда п.Белогорский</t>
  </si>
  <si>
    <t>Реализация мероприятий по модернизации системы дошкольного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</si>
  <si>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образовательная программа основного общего образования, образовательные программы среднего общего образования (для муниципальных общеобразовательных организаций)</t>
  </si>
  <si>
    <t>Разработка проектно-сметной документации по объекту "Капитальный ремонт здания с разработкой дизайн-проекта МБОУ "Брин-Наволоцкая СШ"</t>
  </si>
  <si>
    <t>Разработка проектно-сметной документации по объекту "Капитальный ремонт фасада здания и помещений, с разработкой дизайн-проекта МБОУ "Емецкая СШ"</t>
  </si>
  <si>
    <t>Проведение проверки достоверности сметной стоимости</t>
  </si>
  <si>
    <t>Разработка проектно-сметной документации по объекту "Капитальный ремонт инженерных сетей здания МБОУ "Емецкая СШ"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</si>
  <si>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</si>
  <si>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Обследование конструкций фундамента и стен здания п.Двинской, ул.Лесная, д.87</t>
  </si>
  <si>
    <t>Резервный фонд Правительства Архангельской области</t>
  </si>
  <si>
    <t>09100L4670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</si>
  <si>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</si>
  <si>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091A255196</t>
  </si>
  <si>
    <t>Государственная поддержка лучших сельских учреждений культуры</t>
  </si>
  <si>
    <t>Создание модельных библиотек</t>
  </si>
  <si>
    <t>091A154540</t>
  </si>
  <si>
    <t>Восстановление объекта культурного наследия "Дом Бажениных"</t>
  </si>
  <si>
    <t>Выполнение работ по разработке проектно-сметной документации для строительства спортивного комплексам с универсальным игровым залом с.Холмогоры</t>
  </si>
  <si>
    <t>Модернизация уличного освещения (п. Брин-Наволок, д.Зеленый Городок, д.Палово, д.Часовенская, п.Луковецкий, п.Усть-Пинега, п.Почтовое, д.Заболотье, п.Двинской, д.Липовик, с.Емецк, д.Дысица, д.Заполье, д.Большая гора, д.Мыза, д.Шильцево)</t>
  </si>
  <si>
    <t>Выполнение работ по разработке проектно-сметной документации для капитального ремонта детского сада "Журавушка" с.Холмогоры</t>
  </si>
  <si>
    <t>16000S6360</t>
  </si>
  <si>
    <t>03000S6870</t>
  </si>
  <si>
    <t>Приобретение и установка автономных  дымовых пожарных извещателей</t>
  </si>
  <si>
    <t>Оборудование источников наружного противопожарного водоснабжения</t>
  </si>
  <si>
    <t>03000S6630</t>
  </si>
  <si>
    <t>17000L2990</t>
  </si>
  <si>
    <t>Реализация федеральной целевой программы "Увековечение памяти погибших при защите Отечества на 2019-2024 годы"</t>
  </si>
  <si>
    <t>01000S6960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</si>
  <si>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</si>
  <si>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Проведение ремонтно-строительных работ</t>
  </si>
  <si>
    <t>09100S6500</t>
  </si>
  <si>
    <t>Обеспечение учреждений культуры автотранспортом для обслуживания населения</t>
  </si>
  <si>
    <t>Реализация мероприятий по модернизации учреждений отрасли культуры</t>
  </si>
  <si>
    <t>13000S8590</t>
  </si>
  <si>
    <t>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</si>
  <si>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Разработка схем территорий</t>
  </si>
  <si>
    <t>19000S1400</t>
  </si>
  <si>
    <t>Работы, услуги по составлению локально-сметного расчета</t>
  </si>
  <si>
    <t>Ремонт здания водоочистных сооружений п.Малая Товра</t>
  </si>
  <si>
    <t>Резервные средства на финансовое обеспечение выплаты заработной платы исходя из минимального размера оплаты труда</t>
  </si>
  <si>
    <t>26130S8420</t>
  </si>
  <si>
    <t>Исполнение судебных актов к администрации муниципального округа</t>
  </si>
  <si>
    <t>26131S8420</t>
  </si>
  <si>
    <t>26132S8420</t>
  </si>
  <si>
    <t>26133S8420</t>
  </si>
  <si>
    <t>26134S8420</t>
  </si>
  <si>
    <t>26135S8420</t>
  </si>
  <si>
    <t>26136S8420</t>
  </si>
  <si>
    <t>26137S8420</t>
  </si>
  <si>
    <t>26138S8420</t>
  </si>
  <si>
    <t>26139S8420</t>
  </si>
  <si>
    <t>26140S8420</t>
  </si>
  <si>
    <t>26141S8420</t>
  </si>
  <si>
    <t>26142S8420</t>
  </si>
  <si>
    <t>26143S8420</t>
  </si>
  <si>
    <t>26144S8420</t>
  </si>
  <si>
    <t>26145S8420</t>
  </si>
  <si>
    <t>26146S8420</t>
  </si>
  <si>
    <t>26301S4830</t>
  </si>
  <si>
    <t>26303S4830</t>
  </si>
  <si>
    <t>26304S4830</t>
  </si>
  <si>
    <t>26305S4830</t>
  </si>
  <si>
    <t>26306S4830</t>
  </si>
  <si>
    <t>26310S4830</t>
  </si>
  <si>
    <t>26307S4830</t>
  </si>
  <si>
    <t>26308S4830</t>
  </si>
  <si>
    <t>26309S4830</t>
  </si>
  <si>
    <t>26311S4830</t>
  </si>
  <si>
    <t>26312S4830</t>
  </si>
  <si>
    <t>26317S4830</t>
  </si>
  <si>
    <t>26321S4830</t>
  </si>
  <si>
    <t>26322S4830</t>
  </si>
  <si>
    <t>26323S4830</t>
  </si>
  <si>
    <t>26320S4830</t>
  </si>
  <si>
    <t>26325S4830</t>
  </si>
  <si>
    <t>Инициативный проект "Шубина Стрит"</t>
  </si>
  <si>
    <t>Инициативный проект "Отдыхаем всем селом!"</t>
  </si>
  <si>
    <t>Инициативный проект "Это надо живым"</t>
  </si>
  <si>
    <t>Инициативный проект "Тренажёрам, вставшим в ряд, будет рад и стар и млад!"</t>
  </si>
  <si>
    <t>Инициативный проект "А у нас во дворе"</t>
  </si>
  <si>
    <t>Инициативный проект "Соседский центр"</t>
  </si>
  <si>
    <t>Инициативный проект "Бор-место отдыха поколений"</t>
  </si>
  <si>
    <t>Инициативный проект "Территория спорта"</t>
  </si>
  <si>
    <t>Инициативный проект "Светлая сторона"</t>
  </si>
  <si>
    <t>Инициативный проект "Место, милое сердцу"</t>
  </si>
  <si>
    <t>Инициативный проект "Семейный уголок"</t>
  </si>
  <si>
    <t>Инициативный проект "Усть-Пинега: спортивная"</t>
  </si>
  <si>
    <t>Инициативный проект "Игровая площадка "Дворик детства""</t>
  </si>
  <si>
    <t>Инициативный проект "Территория праздника"</t>
  </si>
  <si>
    <t>Инициативный проект "Территория детства"</t>
  </si>
  <si>
    <t>Инициативный проект "Сцена"</t>
  </si>
  <si>
    <t>Инициативный проект "В здоровом теле здоровый дух"</t>
  </si>
  <si>
    <t>Проект "Тополя " ТОС "Хаврогоры"</t>
  </si>
  <si>
    <t>Проект "Беседа найдет соседа" ТОС "Уютное"</t>
  </si>
  <si>
    <t>Проект "Благоустройство - 2" ТОС "Городок"</t>
  </si>
  <si>
    <t>Проект "Отдыхаем всей семьей" ТОС "Поморы"</t>
  </si>
  <si>
    <t>Проект "Новые горизонты" ТОС "Заполье"</t>
  </si>
  <si>
    <t>Проект "Вск вместе в лучшем месте" ТОС "Матигоры"</t>
  </si>
  <si>
    <t>Проект "Светлая сторона" ТОС "Октябрьский"</t>
  </si>
  <si>
    <t>Проект "Ломоносовская аллея. Ключ к знаниям" ТОС "Центр"</t>
  </si>
  <si>
    <t>Проект "Ровдина гора. Развитие туризма" ТОС "Ровдино"</t>
  </si>
  <si>
    <t>Проект "Ремонт колодца" ТОС "Почтовое"</t>
  </si>
  <si>
    <t>Проект "Капитальный ремонт колодца, для водоснабжения жителей" ТОС "Пиньгиша"</t>
  </si>
  <si>
    <t>Проект "Живи в ритме спорта" ТОС "Заозерье"</t>
  </si>
  <si>
    <t>Проект "Что если...?" ТОС "Исток"</t>
  </si>
  <si>
    <t>Проект "Нам дорога нужна" ТОС "В-Паленьга"</t>
  </si>
  <si>
    <t>Проект "Библиотека-центр притяжения" ТОС "Наш дом"</t>
  </si>
  <si>
    <t>Проект "Парк- территория безопасности" ТОС "Маяк"</t>
  </si>
  <si>
    <t>Проект "Открытое пространство Холмогорского округа "Летний кубок по силовому экстриму" ТОС "Дружба"</t>
  </si>
  <si>
    <t>Исполнение судебных актов к казне муниципального образования</t>
  </si>
  <si>
    <t>Ремонт объектов муниципальной собственности, используемых для осуществления мероприятий в сфере профилактики правонарушений</t>
  </si>
  <si>
    <t>18000S8140</t>
  </si>
  <si>
    <t>Организация материально-технического стимулирования и страхования участников добровольных народных дружин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</si>
  <si>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</si>
  <si>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12000S6740</t>
  </si>
  <si>
    <t>010ЕВ51792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</si>
  <si>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 в общеобразовательных организациях (для муниципальных образовательных организаций)</t>
  </si>
  <si>
    <t>Муниципальная программа "Защита населения и территорий Холмогорского муниципального округа Архангельской области от чрезвычайных ситуаций, обеспечение пожарной безопасности, и безопасности людей на водных объектах и профилактика терроризма и экстремизма"</t>
  </si>
  <si>
    <t>01000S8300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</si>
  <si>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 761"О национальной стратегии действий в интересах детей на 2012-2017 годы"</t>
  </si>
  <si>
    <t>Устройство системы водоотведения с.Емецк</t>
  </si>
  <si>
    <t>Приобретение дополнительного оборудования для проведения аварийно-спасательных и других неотложных работ по обеспечению защиты населения и территории муниципального округа от чрезвычайных ситуаций природного и техногенного характера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</si>
  <si>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</si>
  <si>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Услуги по осуществлению авторского надзора</t>
  </si>
  <si>
    <t xml:space="preserve">Отчет об исполнении расходов местного бюджета на реализацию муниципальных программ Холмогорского муниципального округа Архангельской области и непрограммных направлений деятельности за 2023 год </t>
  </si>
  <si>
    <t>Исполнено, рублей</t>
  </si>
  <si>
    <t xml:space="preserve">Приложение № 5
к решению Собрания депутатов Холмогорского муниципального округа Архангельской области         от 21 июня 2024 года № 132 "Об утверждении отчета об исполнении бюджета Холмогорского муниципального округа Архангельской области за 2023 год"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</si>
</sst>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000000"/>
    <numFmt numFmtId="165" formatCode="000"/>
    <numFmt numFmtId="166" formatCode="#,##0.00;[Red]\-#,##0.00;0.00"/>
    <numFmt numFmtId="167" formatCode="0000000"/>
  </numFmts>
  <fonts count="10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5" fillId="0" borderId="0"/>
  </cellStyleXfs>
  <cellXfs count="39">
    <xf numFmtId="0" fontId="0" fillId="0" borderId="0" xfId="0"/>
    <xf numFmtId="164" fontId="1" fillId="0" borderId="1" xfId="0" applyNumberFormat="1" applyFont="1" applyFill="1" applyBorder="1" applyAlignment="1" applyProtection="1">
      <alignment vertical="top" wrapText="1"/>
      <protection hidden="1"/>
    </xf>
    <xf numFmtId="164" fontId="1" fillId="0" borderId="1" xfId="0" applyNumberFormat="1" applyFont="1" applyFill="1" applyBorder="1" applyAlignment="1" applyProtection="1">
      <alignment horizontal="center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4" fontId="2" fillId="0" borderId="1" xfId="0" applyNumberFormat="1" applyFont="1" applyFill="1" applyBorder="1" applyAlignment="1" applyProtection="1">
      <alignment vertical="top" wrapText="1"/>
      <protection hidden="1"/>
    </xf>
    <xf numFmtId="164" fontId="2" fillId="0" borderId="1" xfId="0" applyNumberFormat="1" applyFont="1" applyFill="1" applyBorder="1" applyAlignment="1" applyProtection="1">
      <alignment horizontal="center"/>
      <protection hidden="1"/>
    </xf>
    <xf numFmtId="165" fontId="2" fillId="0" borderId="1" xfId="0" applyNumberFormat="1" applyFont="1" applyFill="1" applyBorder="1" applyAlignment="1" applyProtection="1">
      <alignment horizontal="center"/>
      <protection hidden="1"/>
    </xf>
    <xf numFmtId="166" fontId="2" fillId="0" borderId="1" xfId="0" applyNumberFormat="1" applyFont="1" applyFill="1" applyBorder="1" applyAlignment="1" applyProtection="1">
      <alignment horizontal="center"/>
      <protection hidden="1"/>
    </xf>
    <xf numFmtId="166" fontId="1" fillId="0" borderId="1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/>
    <xf numFmtId="0" fontId="2" fillId="0" borderId="1" xfId="0" applyFont="1" applyFill="1" applyBorder="1" applyAlignment="1" applyProtection="1">
      <alignment vertical="top" wrapText="1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4" fontId="2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Fill="1"/>
    <xf numFmtId="0" fontId="2" fillId="0" borderId="1" xfId="0" applyNumberFormat="1" applyFont="1" applyFill="1" applyBorder="1" applyAlignment="1" applyProtection="1">
      <alignment vertical="top"/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0" fontId="4" fillId="0" borderId="0" xfId="0" applyFont="1" applyFill="1" applyAlignment="1">
      <alignment vertical="top"/>
    </xf>
    <xf numFmtId="0" fontId="4" fillId="0" borderId="0" xfId="0" applyFont="1" applyFill="1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/>
    </xf>
    <xf numFmtId="0" fontId="7" fillId="0" borderId="0" xfId="0" applyFont="1" applyFill="1"/>
    <xf numFmtId="165" fontId="1" fillId="0" borderId="1" xfId="0" applyNumberFormat="1" applyFont="1" applyFill="1" applyBorder="1" applyAlignment="1" applyProtection="1">
      <alignment vertical="top" wrapText="1"/>
      <protection hidden="1"/>
    </xf>
    <xf numFmtId="167" fontId="2" fillId="0" borderId="1" xfId="0" applyNumberFormat="1" applyFont="1" applyFill="1" applyBorder="1" applyAlignment="1" applyProtection="1">
      <alignment vertical="top" wrapText="1"/>
      <protection hidden="1"/>
    </xf>
    <xf numFmtId="167" fontId="1" fillId="0" borderId="1" xfId="0" applyNumberFormat="1" applyFont="1" applyFill="1" applyBorder="1" applyAlignment="1" applyProtection="1">
      <alignment horizontal="center"/>
      <protection hidden="1"/>
    </xf>
    <xf numFmtId="167" fontId="1" fillId="0" borderId="1" xfId="0" applyNumberFormat="1" applyFont="1" applyFill="1" applyBorder="1" applyAlignment="1" applyProtection="1">
      <alignment vertical="top" wrapText="1"/>
      <protection hidden="1"/>
    </xf>
    <xf numFmtId="0" fontId="6" fillId="0" borderId="0" xfId="0" applyFont="1" applyFill="1" applyAlignment="1">
      <alignment horizontal="center" vertical="top" wrapText="1"/>
    </xf>
    <xf numFmtId="0" fontId="0" fillId="0" borderId="0" xfId="0" applyFill="1" applyAlignment="1"/>
    <xf numFmtId="165" fontId="2" fillId="0" borderId="1" xfId="0" applyNumberFormat="1" applyFont="1" applyFill="1" applyBorder="1" applyAlignment="1" applyProtection="1">
      <alignment vertical="top" wrapText="1"/>
      <protection hidden="1"/>
    </xf>
    <xf numFmtId="9" fontId="2" fillId="0" borderId="1" xfId="1" applyFont="1" applyFill="1" applyBorder="1" applyAlignment="1" applyProtection="1">
      <alignment vertical="top" wrapText="1"/>
      <protection hidden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top" wrapText="1"/>
      <protection hidden="1"/>
    </xf>
    <xf numFmtId="0" fontId="2" fillId="0" borderId="1" xfId="0" applyFont="1" applyFill="1" applyBorder="1" applyAlignment="1">
      <alignment horizontal="center"/>
    </xf>
    <xf numFmtId="0" fontId="8" fillId="0" borderId="0" xfId="2" applyNumberFormat="1" applyFont="1" applyFill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0" fontId="0" fillId="0" borderId="0" xfId="0" applyFill="1" applyAlignment="1"/>
  </cellXfs>
  <cellStyles count="3">
    <cellStyle name="Обычный" xfId="0" builtinId="0"/>
    <cellStyle name="Обычный_tmp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95"/>
  <sheetViews>
    <sheetView showGridLines="0" tabSelected="1" zoomScaleNormal="100" workbookViewId="0">
      <selection activeCell="B1" sqref="B1:D1"/>
    </sheetView>
  </sheetViews>
  <sheetFormatPr defaultColWidth="9.140625" defaultRowHeight="15.75" x14ac:dyDescent="0.25"/>
  <cols>
    <col min="1" max="1" width="73.28515625" style="18" customWidth="1"/>
    <col min="2" max="2" width="14.7109375" style="19" customWidth="1"/>
    <col min="3" max="3" width="8" style="19" customWidth="1"/>
    <col min="4" max="4" width="17.42578125" style="13" customWidth="1"/>
    <col min="5" max="224" width="9.140625" style="13" customWidth="1"/>
    <col min="225" max="16384" width="9.140625" style="13"/>
  </cols>
  <sheetData>
    <row r="1" spans="1:4" s="17" customFormat="1" ht="193.5" customHeight="1" x14ac:dyDescent="0.25">
      <c r="A1" s="16"/>
      <c r="B1" s="35" t="s">
        <v>532</v>
      </c>
      <c r="C1" s="36"/>
      <c r="D1" s="36"/>
    </row>
    <row r="2" spans="1:4" ht="52.15" customHeight="1" x14ac:dyDescent="0.25">
      <c r="A2" s="37" t="s">
        <v>530</v>
      </c>
      <c r="B2" s="37"/>
      <c r="C2" s="37"/>
      <c r="D2" s="38"/>
    </row>
    <row r="3" spans="1:4" ht="9.4" customHeight="1" x14ac:dyDescent="0.25">
      <c r="A3" s="27"/>
      <c r="B3" s="27"/>
      <c r="C3" s="27"/>
      <c r="D3" s="28"/>
    </row>
    <row r="4" spans="1:4" ht="44.45" customHeight="1" x14ac:dyDescent="0.25">
      <c r="A4" s="32" t="s">
        <v>359</v>
      </c>
      <c r="B4" s="32" t="s">
        <v>360</v>
      </c>
      <c r="C4" s="32" t="s">
        <v>361</v>
      </c>
      <c r="D4" s="31" t="s">
        <v>531</v>
      </c>
    </row>
    <row r="5" spans="1:4" s="22" customFormat="1" ht="12.75" x14ac:dyDescent="0.2">
      <c r="A5" s="20">
        <v>1</v>
      </c>
      <c r="B5" s="21">
        <v>2</v>
      </c>
      <c r="C5" s="21">
        <v>3</v>
      </c>
      <c r="D5" s="21">
        <v>4</v>
      </c>
    </row>
    <row r="6" spans="1:4" ht="33.75" customHeight="1" x14ac:dyDescent="0.25">
      <c r="A6" s="10" t="s">
        <v>356</v>
      </c>
      <c r="B6" s="11"/>
      <c r="C6" s="11"/>
      <c r="D6" s="12">
        <f>D8+D159+D199+D206+D216+D220+D333+D342+D376+D389+D425+D444+D471+D481+D546+D550+D554+D704</f>
        <v>1283963322.3399999</v>
      </c>
    </row>
    <row r="7" spans="1:4" ht="7.9" customHeight="1" x14ac:dyDescent="0.25">
      <c r="A7" s="14"/>
      <c r="B7" s="15"/>
      <c r="C7" s="15"/>
      <c r="D7" s="15"/>
    </row>
    <row r="8" spans="1:4" ht="31.5" x14ac:dyDescent="0.25">
      <c r="A8" s="4" t="s">
        <v>263</v>
      </c>
      <c r="B8" s="5" t="s">
        <v>0</v>
      </c>
      <c r="C8" s="6"/>
      <c r="D8" s="7">
        <f>D9+D13+D21+D24+D28+D32+D36+D40+D43+D50+D53+D57+D62+D65+D68+D71+D74+D77+D80+D83+D86+D99+D128+D132+D136+D139+D145+D148+D152+D17+D142</f>
        <v>888354770.90999997</v>
      </c>
    </row>
    <row r="9" spans="1:4" s="9" customFormat="1" ht="110.25" x14ac:dyDescent="0.25">
      <c r="A9" s="4" t="s">
        <v>408</v>
      </c>
      <c r="B9" s="5">
        <v>100053032</v>
      </c>
      <c r="C9" s="6"/>
      <c r="D9" s="7">
        <f>D10</f>
        <v>24984227.400000002</v>
      </c>
    </row>
    <row r="10" spans="1:4" ht="31.5" x14ac:dyDescent="0.25">
      <c r="A10" s="1" t="s">
        <v>330</v>
      </c>
      <c r="B10" s="2">
        <v>100053032</v>
      </c>
      <c r="C10" s="3">
        <v>600</v>
      </c>
      <c r="D10" s="8">
        <f>D11+D12</f>
        <v>24984227.400000002</v>
      </c>
    </row>
    <row r="11" spans="1:4" x14ac:dyDescent="0.25">
      <c r="A11" s="1" t="s">
        <v>331</v>
      </c>
      <c r="B11" s="2">
        <v>100053032</v>
      </c>
      <c r="C11" s="3">
        <v>610</v>
      </c>
      <c r="D11" s="8">
        <v>21463375.620000001</v>
      </c>
    </row>
    <row r="12" spans="1:4" x14ac:dyDescent="0.25">
      <c r="A12" s="1" t="s">
        <v>332</v>
      </c>
      <c r="B12" s="2">
        <v>100053032</v>
      </c>
      <c r="C12" s="3">
        <v>620</v>
      </c>
      <c r="D12" s="8">
        <v>3520851.78</v>
      </c>
    </row>
    <row r="13" spans="1:4" s="9" customFormat="1" ht="322.35000000000002" customHeight="1" x14ac:dyDescent="0.25">
      <c r="A13" s="4" t="s">
        <v>413</v>
      </c>
      <c r="B13" s="5">
        <v>100074660</v>
      </c>
      <c r="C13" s="6"/>
      <c r="D13" s="7">
        <f>D14</f>
        <v>787929</v>
      </c>
    </row>
    <row r="14" spans="1:4" ht="31.5" x14ac:dyDescent="0.25">
      <c r="A14" s="1" t="s">
        <v>330</v>
      </c>
      <c r="B14" s="2">
        <v>100074660</v>
      </c>
      <c r="C14" s="3">
        <v>600</v>
      </c>
      <c r="D14" s="8">
        <f>D15+D16</f>
        <v>787929</v>
      </c>
    </row>
    <row r="15" spans="1:4" x14ac:dyDescent="0.25">
      <c r="A15" s="1" t="s">
        <v>331</v>
      </c>
      <c r="B15" s="2">
        <v>100074660</v>
      </c>
      <c r="C15" s="3">
        <v>610</v>
      </c>
      <c r="D15" s="8">
        <v>562197</v>
      </c>
    </row>
    <row r="16" spans="1:4" x14ac:dyDescent="0.25">
      <c r="A16" s="1" t="s">
        <v>332</v>
      </c>
      <c r="B16" s="2">
        <v>100074660</v>
      </c>
      <c r="C16" s="3">
        <v>620</v>
      </c>
      <c r="D16" s="8">
        <v>225732</v>
      </c>
    </row>
    <row r="17" spans="1:4" s="9" customFormat="1" ht="78.75" x14ac:dyDescent="0.25">
      <c r="A17" s="4" t="s">
        <v>522</v>
      </c>
      <c r="B17" s="5" t="s">
        <v>521</v>
      </c>
      <c r="C17" s="6"/>
      <c r="D17" s="7">
        <f>D19+D20</f>
        <v>675816.12</v>
      </c>
    </row>
    <row r="18" spans="1:4" s="9" customFormat="1" ht="31.5" x14ac:dyDescent="0.25">
      <c r="A18" s="1" t="s">
        <v>330</v>
      </c>
      <c r="B18" s="2" t="s">
        <v>521</v>
      </c>
      <c r="C18" s="3">
        <v>600</v>
      </c>
      <c r="D18" s="8">
        <f t="shared" ref="D18" si="0">D19</f>
        <v>540652.9</v>
      </c>
    </row>
    <row r="19" spans="1:4" s="9" customFormat="1" x14ac:dyDescent="0.25">
      <c r="A19" s="1" t="s">
        <v>331</v>
      </c>
      <c r="B19" s="2" t="s">
        <v>521</v>
      </c>
      <c r="C19" s="3">
        <v>610</v>
      </c>
      <c r="D19" s="8">
        <v>540652.9</v>
      </c>
    </row>
    <row r="20" spans="1:4" s="9" customFormat="1" x14ac:dyDescent="0.25">
      <c r="A20" s="1" t="s">
        <v>332</v>
      </c>
      <c r="B20" s="2" t="s">
        <v>521</v>
      </c>
      <c r="C20" s="3">
        <v>620</v>
      </c>
      <c r="D20" s="8">
        <v>135163.22</v>
      </c>
    </row>
    <row r="21" spans="1:4" s="9" customFormat="1" ht="33.75" customHeight="1" x14ac:dyDescent="0.25">
      <c r="A21" s="4" t="s">
        <v>407</v>
      </c>
      <c r="B21" s="5">
        <v>100074690</v>
      </c>
      <c r="C21" s="6"/>
      <c r="D21" s="7">
        <f t="shared" ref="D21:D22" si="1">D22</f>
        <v>604558.69999999995</v>
      </c>
    </row>
    <row r="22" spans="1:4" s="9" customFormat="1" ht="31.5" x14ac:dyDescent="0.25">
      <c r="A22" s="1" t="s">
        <v>330</v>
      </c>
      <c r="B22" s="2">
        <v>100074690</v>
      </c>
      <c r="C22" s="3">
        <v>600</v>
      </c>
      <c r="D22" s="8">
        <f t="shared" si="1"/>
        <v>604558.69999999995</v>
      </c>
    </row>
    <row r="23" spans="1:4" s="9" customFormat="1" x14ac:dyDescent="0.25">
      <c r="A23" s="1" t="s">
        <v>331</v>
      </c>
      <c r="B23" s="2">
        <v>100074690</v>
      </c>
      <c r="C23" s="3">
        <v>610</v>
      </c>
      <c r="D23" s="8">
        <v>604558.69999999995</v>
      </c>
    </row>
    <row r="24" spans="1:4" s="9" customFormat="1" ht="63" x14ac:dyDescent="0.25">
      <c r="A24" s="4" t="s">
        <v>310</v>
      </c>
      <c r="B24" s="5" t="s">
        <v>1</v>
      </c>
      <c r="C24" s="6"/>
      <c r="D24" s="7">
        <f t="shared" ref="D24" si="2">D25</f>
        <v>1002849.44</v>
      </c>
    </row>
    <row r="25" spans="1:4" s="9" customFormat="1" ht="31.5" x14ac:dyDescent="0.25">
      <c r="A25" s="1" t="s">
        <v>330</v>
      </c>
      <c r="B25" s="2" t="s">
        <v>1</v>
      </c>
      <c r="C25" s="3">
        <v>600</v>
      </c>
      <c r="D25" s="8">
        <f>D26+D27</f>
        <v>1002849.44</v>
      </c>
    </row>
    <row r="26" spans="1:4" s="9" customFormat="1" x14ac:dyDescent="0.25">
      <c r="A26" s="1" t="s">
        <v>331</v>
      </c>
      <c r="B26" s="2" t="s">
        <v>1</v>
      </c>
      <c r="C26" s="3">
        <v>610</v>
      </c>
      <c r="D26" s="8">
        <v>766343.84</v>
      </c>
    </row>
    <row r="27" spans="1:4" s="9" customFormat="1" x14ac:dyDescent="0.25">
      <c r="A27" s="1" t="s">
        <v>332</v>
      </c>
      <c r="B27" s="2" t="s">
        <v>1</v>
      </c>
      <c r="C27" s="3">
        <v>620</v>
      </c>
      <c r="D27" s="8">
        <v>236505.60000000001</v>
      </c>
    </row>
    <row r="28" spans="1:4" s="9" customFormat="1" ht="78.75" x14ac:dyDescent="0.25">
      <c r="A28" s="4" t="s">
        <v>375</v>
      </c>
      <c r="B28" s="5" t="s">
        <v>2</v>
      </c>
      <c r="C28" s="6"/>
      <c r="D28" s="7">
        <f>D29</f>
        <v>46527599.939999998</v>
      </c>
    </row>
    <row r="29" spans="1:4" s="9" customFormat="1" ht="31.5" x14ac:dyDescent="0.25">
      <c r="A29" s="1" t="s">
        <v>330</v>
      </c>
      <c r="B29" s="2" t="s">
        <v>2</v>
      </c>
      <c r="C29" s="3">
        <v>600</v>
      </c>
      <c r="D29" s="8">
        <f>D30+D31</f>
        <v>46527599.939999998</v>
      </c>
    </row>
    <row r="30" spans="1:4" s="9" customFormat="1" x14ac:dyDescent="0.25">
      <c r="A30" s="1" t="s">
        <v>331</v>
      </c>
      <c r="B30" s="2" t="s">
        <v>2</v>
      </c>
      <c r="C30" s="3">
        <v>610</v>
      </c>
      <c r="D30" s="8">
        <f>8647043.57+27558610.93+1774000</f>
        <v>37979654.5</v>
      </c>
    </row>
    <row r="31" spans="1:4" s="9" customFormat="1" x14ac:dyDescent="0.25">
      <c r="A31" s="1" t="s">
        <v>332</v>
      </c>
      <c r="B31" s="2" t="s">
        <v>2</v>
      </c>
      <c r="C31" s="3">
        <v>620</v>
      </c>
      <c r="D31" s="8">
        <f>235000+2980000+5332945.44</f>
        <v>8547945.4400000013</v>
      </c>
    </row>
    <row r="32" spans="1:4" s="9" customFormat="1" x14ac:dyDescent="0.25">
      <c r="A32" s="4" t="s">
        <v>192</v>
      </c>
      <c r="B32" s="5" t="s">
        <v>3</v>
      </c>
      <c r="C32" s="6"/>
      <c r="D32" s="7">
        <f>D33</f>
        <v>544790901.24000001</v>
      </c>
    </row>
    <row r="33" spans="1:4" ht="31.5" x14ac:dyDescent="0.25">
      <c r="A33" s="1" t="s">
        <v>330</v>
      </c>
      <c r="B33" s="2" t="s">
        <v>3</v>
      </c>
      <c r="C33" s="3">
        <v>600</v>
      </c>
      <c r="D33" s="8">
        <f>D34+D35</f>
        <v>544790901.24000001</v>
      </c>
    </row>
    <row r="34" spans="1:4" x14ac:dyDescent="0.25">
      <c r="A34" s="1" t="s">
        <v>331</v>
      </c>
      <c r="B34" s="2" t="s">
        <v>3</v>
      </c>
      <c r="C34" s="3">
        <v>610</v>
      </c>
      <c r="D34" s="8">
        <f>78097082+337961592.24+2650000+13950000</f>
        <v>432658674.24000001</v>
      </c>
    </row>
    <row r="35" spans="1:4" x14ac:dyDescent="0.25">
      <c r="A35" s="1" t="s">
        <v>332</v>
      </c>
      <c r="B35" s="2" t="s">
        <v>3</v>
      </c>
      <c r="C35" s="3">
        <v>620</v>
      </c>
      <c r="D35" s="8">
        <f>951825.84+3635355.16+74749476+32795570</f>
        <v>112132227</v>
      </c>
    </row>
    <row r="36" spans="1:4" s="9" customFormat="1" ht="47.25" x14ac:dyDescent="0.25">
      <c r="A36" s="4" t="s">
        <v>309</v>
      </c>
      <c r="B36" s="5" t="s">
        <v>4</v>
      </c>
      <c r="C36" s="6"/>
      <c r="D36" s="7">
        <f>D37</f>
        <v>6212320</v>
      </c>
    </row>
    <row r="37" spans="1:4" ht="31.5" x14ac:dyDescent="0.25">
      <c r="A37" s="1" t="s">
        <v>330</v>
      </c>
      <c r="B37" s="2">
        <v>100078650</v>
      </c>
      <c r="C37" s="3">
        <v>600</v>
      </c>
      <c r="D37" s="8">
        <f>D38+D39</f>
        <v>6212320</v>
      </c>
    </row>
    <row r="38" spans="1:4" x14ac:dyDescent="0.25">
      <c r="A38" s="1" t="s">
        <v>331</v>
      </c>
      <c r="B38" s="2">
        <v>100078650</v>
      </c>
      <c r="C38" s="3">
        <v>610</v>
      </c>
      <c r="D38" s="8">
        <v>4148320</v>
      </c>
    </row>
    <row r="39" spans="1:4" x14ac:dyDescent="0.25">
      <c r="A39" s="1" t="s">
        <v>332</v>
      </c>
      <c r="B39" s="2">
        <v>100078650</v>
      </c>
      <c r="C39" s="3">
        <v>620</v>
      </c>
      <c r="D39" s="8">
        <v>2064000</v>
      </c>
    </row>
    <row r="40" spans="1:4" s="9" customFormat="1" ht="78.75" x14ac:dyDescent="0.25">
      <c r="A40" s="4" t="s">
        <v>321</v>
      </c>
      <c r="B40" s="5" t="s">
        <v>5</v>
      </c>
      <c r="C40" s="6"/>
      <c r="D40" s="7">
        <f>D41</f>
        <v>2717113.05</v>
      </c>
    </row>
    <row r="41" spans="1:4" s="9" customFormat="1" ht="49.35" customHeight="1" x14ac:dyDescent="0.25">
      <c r="A41" s="1" t="s">
        <v>333</v>
      </c>
      <c r="B41" s="2">
        <v>100078792</v>
      </c>
      <c r="C41" s="3">
        <v>100</v>
      </c>
      <c r="D41" s="8">
        <f>D42</f>
        <v>2717113.05</v>
      </c>
    </row>
    <row r="42" spans="1:4" s="9" customFormat="1" ht="19.350000000000001" customHeight="1" x14ac:dyDescent="0.25">
      <c r="A42" s="1" t="s">
        <v>334</v>
      </c>
      <c r="B42" s="2">
        <v>100078792</v>
      </c>
      <c r="C42" s="3">
        <v>120</v>
      </c>
      <c r="D42" s="8">
        <v>2717113.05</v>
      </c>
    </row>
    <row r="43" spans="1:4" s="9" customFormat="1" ht="31.5" x14ac:dyDescent="0.25">
      <c r="A43" s="4" t="s">
        <v>241</v>
      </c>
      <c r="B43" s="5" t="s">
        <v>6</v>
      </c>
      <c r="C43" s="6"/>
      <c r="D43" s="7">
        <f>D44+D46+D48</f>
        <v>12525057.67</v>
      </c>
    </row>
    <row r="44" spans="1:4" s="9" customFormat="1" ht="51" customHeight="1" x14ac:dyDescent="0.25">
      <c r="A44" s="1" t="s">
        <v>333</v>
      </c>
      <c r="B44" s="2">
        <v>100080020</v>
      </c>
      <c r="C44" s="3">
        <v>100</v>
      </c>
      <c r="D44" s="8">
        <f>D45</f>
        <v>11849663.41</v>
      </c>
    </row>
    <row r="45" spans="1:4" s="9" customFormat="1" ht="19.350000000000001" customHeight="1" x14ac:dyDescent="0.25">
      <c r="A45" s="1" t="s">
        <v>334</v>
      </c>
      <c r="B45" s="2">
        <v>100080020</v>
      </c>
      <c r="C45" s="3">
        <v>120</v>
      </c>
      <c r="D45" s="8">
        <v>11849663.41</v>
      </c>
    </row>
    <row r="46" spans="1:4" s="9" customFormat="1" ht="31.5" x14ac:dyDescent="0.25">
      <c r="A46" s="1" t="s">
        <v>335</v>
      </c>
      <c r="B46" s="2">
        <v>100080020</v>
      </c>
      <c r="C46" s="3">
        <v>200</v>
      </c>
      <c r="D46" s="8">
        <f>D47</f>
        <v>673756.26</v>
      </c>
    </row>
    <row r="47" spans="1:4" s="9" customFormat="1" ht="31.5" x14ac:dyDescent="0.25">
      <c r="A47" s="1" t="s">
        <v>336</v>
      </c>
      <c r="B47" s="2">
        <v>100080020</v>
      </c>
      <c r="C47" s="3">
        <v>240</v>
      </c>
      <c r="D47" s="8">
        <v>673756.26</v>
      </c>
    </row>
    <row r="48" spans="1:4" s="9" customFormat="1" x14ac:dyDescent="0.25">
      <c r="A48" s="1" t="s">
        <v>347</v>
      </c>
      <c r="B48" s="2">
        <v>100080020</v>
      </c>
      <c r="C48" s="3">
        <v>800</v>
      </c>
      <c r="D48" s="8">
        <f>D49</f>
        <v>1638</v>
      </c>
    </row>
    <row r="49" spans="1:4" s="9" customFormat="1" x14ac:dyDescent="0.25">
      <c r="A49" s="1" t="s">
        <v>348</v>
      </c>
      <c r="B49" s="2">
        <v>100080020</v>
      </c>
      <c r="C49" s="3">
        <v>850</v>
      </c>
      <c r="D49" s="8">
        <v>1638</v>
      </c>
    </row>
    <row r="50" spans="1:4" s="9" customFormat="1" x14ac:dyDescent="0.25">
      <c r="A50" s="4" t="s">
        <v>337</v>
      </c>
      <c r="B50" s="5" t="s">
        <v>7</v>
      </c>
      <c r="C50" s="6"/>
      <c r="D50" s="7">
        <f t="shared" ref="D50:D51" si="3">D51</f>
        <v>79350</v>
      </c>
    </row>
    <row r="51" spans="1:4" x14ac:dyDescent="0.25">
      <c r="A51" s="1" t="s">
        <v>339</v>
      </c>
      <c r="B51" s="2" t="s">
        <v>7</v>
      </c>
      <c r="C51" s="3">
        <v>300</v>
      </c>
      <c r="D51" s="8">
        <f t="shared" si="3"/>
        <v>79350</v>
      </c>
    </row>
    <row r="52" spans="1:4" x14ac:dyDescent="0.25">
      <c r="A52" s="1" t="s">
        <v>169</v>
      </c>
      <c r="B52" s="2" t="s">
        <v>7</v>
      </c>
      <c r="C52" s="3">
        <v>340</v>
      </c>
      <c r="D52" s="8">
        <v>79350</v>
      </c>
    </row>
    <row r="53" spans="1:4" s="9" customFormat="1" ht="31.5" x14ac:dyDescent="0.25">
      <c r="A53" s="4" t="s">
        <v>338</v>
      </c>
      <c r="B53" s="5" t="s">
        <v>8</v>
      </c>
      <c r="C53" s="6"/>
      <c r="D53" s="7">
        <f>D54</f>
        <v>86205</v>
      </c>
    </row>
    <row r="54" spans="1:4" s="9" customFormat="1" ht="31.5" x14ac:dyDescent="0.25">
      <c r="A54" s="1" t="s">
        <v>330</v>
      </c>
      <c r="B54" s="2" t="s">
        <v>8</v>
      </c>
      <c r="C54" s="3">
        <v>600</v>
      </c>
      <c r="D54" s="8">
        <f>D55+D56</f>
        <v>86205</v>
      </c>
    </row>
    <row r="55" spans="1:4" s="9" customFormat="1" x14ac:dyDescent="0.25">
      <c r="A55" s="1" t="s">
        <v>331</v>
      </c>
      <c r="B55" s="2" t="s">
        <v>8</v>
      </c>
      <c r="C55" s="3">
        <v>610</v>
      </c>
      <c r="D55" s="8">
        <v>86205</v>
      </c>
    </row>
    <row r="56" spans="1:4" s="9" customFormat="1" hidden="1" x14ac:dyDescent="0.25">
      <c r="A56" s="1" t="s">
        <v>332</v>
      </c>
      <c r="B56" s="2" t="s">
        <v>8</v>
      </c>
      <c r="C56" s="3">
        <v>620</v>
      </c>
      <c r="D56" s="8"/>
    </row>
    <row r="57" spans="1:4" s="9" customFormat="1" x14ac:dyDescent="0.25">
      <c r="A57" s="4" t="s">
        <v>189</v>
      </c>
      <c r="B57" s="5" t="s">
        <v>9</v>
      </c>
      <c r="C57" s="6"/>
      <c r="D57" s="7">
        <f>D58+D60</f>
        <v>540000</v>
      </c>
    </row>
    <row r="58" spans="1:4" s="9" customFormat="1" ht="31.5" x14ac:dyDescent="0.25">
      <c r="A58" s="1" t="s">
        <v>330</v>
      </c>
      <c r="B58" s="2" t="s">
        <v>9</v>
      </c>
      <c r="C58" s="3">
        <v>600</v>
      </c>
      <c r="D58" s="8">
        <f>D59</f>
        <v>500000</v>
      </c>
    </row>
    <row r="59" spans="1:4" s="9" customFormat="1" x14ac:dyDescent="0.25">
      <c r="A59" s="1" t="s">
        <v>331</v>
      </c>
      <c r="B59" s="2" t="s">
        <v>9</v>
      </c>
      <c r="C59" s="3">
        <v>610</v>
      </c>
      <c r="D59" s="8">
        <v>500000</v>
      </c>
    </row>
    <row r="60" spans="1:4" s="9" customFormat="1" ht="31.5" x14ac:dyDescent="0.25">
      <c r="A60" s="1" t="s">
        <v>335</v>
      </c>
      <c r="B60" s="2" t="s">
        <v>9</v>
      </c>
      <c r="C60" s="3">
        <v>200</v>
      </c>
      <c r="D60" s="8">
        <f>D61</f>
        <v>40000</v>
      </c>
    </row>
    <row r="61" spans="1:4" s="9" customFormat="1" ht="31.5" x14ac:dyDescent="0.25">
      <c r="A61" s="1" t="s">
        <v>336</v>
      </c>
      <c r="B61" s="2" t="s">
        <v>9</v>
      </c>
      <c r="C61" s="3">
        <v>240</v>
      </c>
      <c r="D61" s="8">
        <v>40000</v>
      </c>
    </row>
    <row r="62" spans="1:4" s="9" customFormat="1" hidden="1" x14ac:dyDescent="0.25">
      <c r="A62" s="4" t="s">
        <v>200</v>
      </c>
      <c r="B62" s="5" t="s">
        <v>10</v>
      </c>
      <c r="C62" s="6"/>
      <c r="D62" s="7">
        <f t="shared" ref="D62:D63" si="4">D63</f>
        <v>0</v>
      </c>
    </row>
    <row r="63" spans="1:4" s="9" customFormat="1" ht="31.5" hidden="1" x14ac:dyDescent="0.25">
      <c r="A63" s="1" t="s">
        <v>330</v>
      </c>
      <c r="B63" s="2" t="s">
        <v>10</v>
      </c>
      <c r="C63" s="3">
        <v>600</v>
      </c>
      <c r="D63" s="8">
        <f t="shared" si="4"/>
        <v>0</v>
      </c>
    </row>
    <row r="64" spans="1:4" s="9" customFormat="1" hidden="1" x14ac:dyDescent="0.25">
      <c r="A64" s="1" t="s">
        <v>331</v>
      </c>
      <c r="B64" s="2" t="s">
        <v>10</v>
      </c>
      <c r="C64" s="3">
        <v>610</v>
      </c>
      <c r="D64" s="8">
        <v>0</v>
      </c>
    </row>
    <row r="65" spans="1:4" s="9" customFormat="1" ht="31.5" x14ac:dyDescent="0.25">
      <c r="A65" s="4" t="s">
        <v>252</v>
      </c>
      <c r="B65" s="5" t="s">
        <v>11</v>
      </c>
      <c r="C65" s="6"/>
      <c r="D65" s="7">
        <f t="shared" ref="D65:D66" si="5">D66</f>
        <v>622261.85</v>
      </c>
    </row>
    <row r="66" spans="1:4" ht="31.5" x14ac:dyDescent="0.25">
      <c r="A66" s="1" t="s">
        <v>330</v>
      </c>
      <c r="B66" s="2" t="s">
        <v>11</v>
      </c>
      <c r="C66" s="3">
        <v>600</v>
      </c>
      <c r="D66" s="8">
        <f t="shared" si="5"/>
        <v>622261.85</v>
      </c>
    </row>
    <row r="67" spans="1:4" x14ac:dyDescent="0.25">
      <c r="A67" s="1" t="s">
        <v>331</v>
      </c>
      <c r="B67" s="2" t="s">
        <v>11</v>
      </c>
      <c r="C67" s="3">
        <v>610</v>
      </c>
      <c r="D67" s="8">
        <v>622261.85</v>
      </c>
    </row>
    <row r="68" spans="1:4" s="9" customFormat="1" ht="35.450000000000003" customHeight="1" x14ac:dyDescent="0.25">
      <c r="A68" s="4" t="s">
        <v>271</v>
      </c>
      <c r="B68" s="5" t="s">
        <v>12</v>
      </c>
      <c r="C68" s="6"/>
      <c r="D68" s="7">
        <f t="shared" ref="D68:D69" si="6">D69</f>
        <v>195951</v>
      </c>
    </row>
    <row r="69" spans="1:4" ht="31.5" x14ac:dyDescent="0.25">
      <c r="A69" s="1" t="s">
        <v>330</v>
      </c>
      <c r="B69" s="2" t="s">
        <v>12</v>
      </c>
      <c r="C69" s="3">
        <v>600</v>
      </c>
      <c r="D69" s="8">
        <f t="shared" si="6"/>
        <v>195951</v>
      </c>
    </row>
    <row r="70" spans="1:4" x14ac:dyDescent="0.25">
      <c r="A70" s="1" t="s">
        <v>331</v>
      </c>
      <c r="B70" s="2" t="s">
        <v>12</v>
      </c>
      <c r="C70" s="3">
        <v>610</v>
      </c>
      <c r="D70" s="8">
        <v>195951</v>
      </c>
    </row>
    <row r="71" spans="1:4" s="9" customFormat="1" ht="32.65" customHeight="1" x14ac:dyDescent="0.25">
      <c r="A71" s="4" t="s">
        <v>340</v>
      </c>
      <c r="B71" s="5" t="s">
        <v>13</v>
      </c>
      <c r="C71" s="6"/>
      <c r="D71" s="7">
        <f t="shared" ref="D71:D84" si="7">D72</f>
        <v>70000</v>
      </c>
    </row>
    <row r="72" spans="1:4" ht="31.5" x14ac:dyDescent="0.25">
      <c r="A72" s="1" t="s">
        <v>330</v>
      </c>
      <c r="B72" s="2" t="s">
        <v>13</v>
      </c>
      <c r="C72" s="3">
        <v>600</v>
      </c>
      <c r="D72" s="8">
        <f t="shared" si="7"/>
        <v>70000</v>
      </c>
    </row>
    <row r="73" spans="1:4" x14ac:dyDescent="0.25">
      <c r="A73" s="1" t="s">
        <v>331</v>
      </c>
      <c r="B73" s="2" t="s">
        <v>13</v>
      </c>
      <c r="C73" s="3">
        <v>610</v>
      </c>
      <c r="D73" s="8">
        <v>70000</v>
      </c>
    </row>
    <row r="74" spans="1:4" s="9" customFormat="1" ht="46.5" customHeight="1" x14ac:dyDescent="0.25">
      <c r="A74" s="4" t="s">
        <v>409</v>
      </c>
      <c r="B74" s="5">
        <v>100085110</v>
      </c>
      <c r="C74" s="6"/>
      <c r="D74" s="7">
        <f t="shared" si="7"/>
        <v>948500</v>
      </c>
    </row>
    <row r="75" spans="1:4" ht="31.5" x14ac:dyDescent="0.25">
      <c r="A75" s="1" t="s">
        <v>330</v>
      </c>
      <c r="B75" s="2">
        <v>100085110</v>
      </c>
      <c r="C75" s="3">
        <v>600</v>
      </c>
      <c r="D75" s="8">
        <f t="shared" si="7"/>
        <v>948500</v>
      </c>
    </row>
    <row r="76" spans="1:4" x14ac:dyDescent="0.25">
      <c r="A76" s="1" t="s">
        <v>331</v>
      </c>
      <c r="B76" s="2">
        <v>100085110</v>
      </c>
      <c r="C76" s="3">
        <v>610</v>
      </c>
      <c r="D76" s="8">
        <v>948500</v>
      </c>
    </row>
    <row r="77" spans="1:4" s="9" customFormat="1" ht="46.5" customHeight="1" x14ac:dyDescent="0.25">
      <c r="A77" s="4" t="s">
        <v>410</v>
      </c>
      <c r="B77" s="5">
        <v>100085120</v>
      </c>
      <c r="C77" s="6"/>
      <c r="D77" s="7">
        <f t="shared" si="7"/>
        <v>599500</v>
      </c>
    </row>
    <row r="78" spans="1:4" ht="31.5" x14ac:dyDescent="0.25">
      <c r="A78" s="1" t="s">
        <v>330</v>
      </c>
      <c r="B78" s="2">
        <v>100085120</v>
      </c>
      <c r="C78" s="3">
        <v>600</v>
      </c>
      <c r="D78" s="8">
        <f t="shared" si="7"/>
        <v>599500</v>
      </c>
    </row>
    <row r="79" spans="1:4" x14ac:dyDescent="0.25">
      <c r="A79" s="1" t="s">
        <v>331</v>
      </c>
      <c r="B79" s="2">
        <v>100085120</v>
      </c>
      <c r="C79" s="3">
        <v>610</v>
      </c>
      <c r="D79" s="8">
        <v>599500</v>
      </c>
    </row>
    <row r="80" spans="1:4" s="9" customFormat="1" ht="16.899999999999999" customHeight="1" x14ac:dyDescent="0.25">
      <c r="A80" s="4" t="s">
        <v>411</v>
      </c>
      <c r="B80" s="5">
        <v>100085130</v>
      </c>
      <c r="C80" s="6"/>
      <c r="D80" s="7">
        <f t="shared" si="7"/>
        <v>200000</v>
      </c>
    </row>
    <row r="81" spans="1:4" ht="31.5" x14ac:dyDescent="0.25">
      <c r="A81" s="1" t="s">
        <v>330</v>
      </c>
      <c r="B81" s="2">
        <v>100085130</v>
      </c>
      <c r="C81" s="3">
        <v>600</v>
      </c>
      <c r="D81" s="8">
        <f t="shared" si="7"/>
        <v>200000</v>
      </c>
    </row>
    <row r="82" spans="1:4" x14ac:dyDescent="0.25">
      <c r="A82" s="1" t="s">
        <v>331</v>
      </c>
      <c r="B82" s="2">
        <v>100085130</v>
      </c>
      <c r="C82" s="3">
        <v>610</v>
      </c>
      <c r="D82" s="8">
        <v>200000</v>
      </c>
    </row>
    <row r="83" spans="1:4" s="9" customFormat="1" ht="35.450000000000003" customHeight="1" x14ac:dyDescent="0.25">
      <c r="A83" s="4" t="s">
        <v>412</v>
      </c>
      <c r="B83" s="5">
        <v>100085140</v>
      </c>
      <c r="C83" s="6"/>
      <c r="D83" s="7">
        <f t="shared" si="7"/>
        <v>599000</v>
      </c>
    </row>
    <row r="84" spans="1:4" ht="31.5" x14ac:dyDescent="0.25">
      <c r="A84" s="1" t="s">
        <v>330</v>
      </c>
      <c r="B84" s="2">
        <v>100085140</v>
      </c>
      <c r="C84" s="3">
        <v>600</v>
      </c>
      <c r="D84" s="8">
        <f t="shared" si="7"/>
        <v>599000</v>
      </c>
    </row>
    <row r="85" spans="1:4" x14ac:dyDescent="0.25">
      <c r="A85" s="1" t="s">
        <v>331</v>
      </c>
      <c r="B85" s="2">
        <v>100085140</v>
      </c>
      <c r="C85" s="3">
        <v>610</v>
      </c>
      <c r="D85" s="8">
        <v>599000</v>
      </c>
    </row>
    <row r="86" spans="1:4" ht="20.65" customHeight="1" x14ac:dyDescent="0.25">
      <c r="A86" s="4" t="s">
        <v>341</v>
      </c>
      <c r="B86" s="5" t="s">
        <v>342</v>
      </c>
      <c r="C86" s="6"/>
      <c r="D86" s="7">
        <f>D87+D90+D93+D96</f>
        <v>8302968.3200000003</v>
      </c>
    </row>
    <row r="87" spans="1:4" ht="31.5" x14ac:dyDescent="0.25">
      <c r="A87" s="4" t="s">
        <v>255</v>
      </c>
      <c r="B87" s="5" t="s">
        <v>170</v>
      </c>
      <c r="C87" s="6"/>
      <c r="D87" s="7">
        <f t="shared" ref="D87:D88" si="8">D88</f>
        <v>6401064.1299999999</v>
      </c>
    </row>
    <row r="88" spans="1:4" ht="31.5" x14ac:dyDescent="0.25">
      <c r="A88" s="1" t="s">
        <v>330</v>
      </c>
      <c r="B88" s="2" t="s">
        <v>170</v>
      </c>
      <c r="C88" s="3">
        <v>600</v>
      </c>
      <c r="D88" s="8">
        <f t="shared" si="8"/>
        <v>6401064.1299999999</v>
      </c>
    </row>
    <row r="89" spans="1:4" x14ac:dyDescent="0.25">
      <c r="A89" s="1" t="s">
        <v>331</v>
      </c>
      <c r="B89" s="2" t="s">
        <v>170</v>
      </c>
      <c r="C89" s="3">
        <v>610</v>
      </c>
      <c r="D89" s="8">
        <v>6401064.1299999999</v>
      </c>
    </row>
    <row r="90" spans="1:4" ht="31.5" x14ac:dyDescent="0.25">
      <c r="A90" s="4" t="s">
        <v>254</v>
      </c>
      <c r="B90" s="5" t="s">
        <v>171</v>
      </c>
      <c r="C90" s="6"/>
      <c r="D90" s="7">
        <f t="shared" ref="D90:D91" si="9">D91</f>
        <v>1463459.19</v>
      </c>
    </row>
    <row r="91" spans="1:4" ht="31.5" x14ac:dyDescent="0.25">
      <c r="A91" s="1" t="s">
        <v>330</v>
      </c>
      <c r="B91" s="2" t="s">
        <v>171</v>
      </c>
      <c r="C91" s="3">
        <v>600</v>
      </c>
      <c r="D91" s="8">
        <f t="shared" si="9"/>
        <v>1463459.19</v>
      </c>
    </row>
    <row r="92" spans="1:4" x14ac:dyDescent="0.25">
      <c r="A92" s="1" t="s">
        <v>331</v>
      </c>
      <c r="B92" s="2" t="s">
        <v>171</v>
      </c>
      <c r="C92" s="3">
        <v>610</v>
      </c>
      <c r="D92" s="8">
        <v>1463459.19</v>
      </c>
    </row>
    <row r="93" spans="1:4" ht="47.25" x14ac:dyDescent="0.25">
      <c r="A93" s="4" t="s">
        <v>280</v>
      </c>
      <c r="B93" s="5" t="s">
        <v>172</v>
      </c>
      <c r="C93" s="6"/>
      <c r="D93" s="7">
        <f t="shared" ref="D93:D94" si="10">D94</f>
        <v>47000</v>
      </c>
    </row>
    <row r="94" spans="1:4" ht="31.5" x14ac:dyDescent="0.25">
      <c r="A94" s="1" t="s">
        <v>330</v>
      </c>
      <c r="B94" s="2" t="s">
        <v>172</v>
      </c>
      <c r="C94" s="3">
        <v>600</v>
      </c>
      <c r="D94" s="8">
        <f t="shared" si="10"/>
        <v>47000</v>
      </c>
    </row>
    <row r="95" spans="1:4" x14ac:dyDescent="0.25">
      <c r="A95" s="1" t="s">
        <v>331</v>
      </c>
      <c r="B95" s="2" t="s">
        <v>172</v>
      </c>
      <c r="C95" s="3">
        <v>610</v>
      </c>
      <c r="D95" s="8">
        <v>47000</v>
      </c>
    </row>
    <row r="96" spans="1:4" ht="31.5" x14ac:dyDescent="0.25">
      <c r="A96" s="4" t="s">
        <v>258</v>
      </c>
      <c r="B96" s="5" t="s">
        <v>173</v>
      </c>
      <c r="C96" s="6"/>
      <c r="D96" s="7">
        <f t="shared" ref="D96:D97" si="11">D97</f>
        <v>391445</v>
      </c>
    </row>
    <row r="97" spans="1:4" ht="31.5" x14ac:dyDescent="0.25">
      <c r="A97" s="1" t="s">
        <v>330</v>
      </c>
      <c r="B97" s="2" t="s">
        <v>173</v>
      </c>
      <c r="C97" s="3">
        <v>600</v>
      </c>
      <c r="D97" s="8">
        <f t="shared" si="11"/>
        <v>391445</v>
      </c>
    </row>
    <row r="98" spans="1:4" x14ac:dyDescent="0.25">
      <c r="A98" s="1" t="s">
        <v>331</v>
      </c>
      <c r="B98" s="2" t="s">
        <v>173</v>
      </c>
      <c r="C98" s="3">
        <v>610</v>
      </c>
      <c r="D98" s="8">
        <v>391445</v>
      </c>
    </row>
    <row r="99" spans="1:4" ht="31.5" x14ac:dyDescent="0.25">
      <c r="A99" s="4" t="s">
        <v>343</v>
      </c>
      <c r="B99" s="5" t="s">
        <v>344</v>
      </c>
      <c r="C99" s="6"/>
      <c r="D99" s="7">
        <f t="shared" ref="D99" si="12">D100+D104+D108+D112+D116+D120+D124</f>
        <v>214177315.39000002</v>
      </c>
    </row>
    <row r="100" spans="1:4" ht="63" x14ac:dyDescent="0.25">
      <c r="A100" s="4" t="s">
        <v>315</v>
      </c>
      <c r="B100" s="5" t="s">
        <v>174</v>
      </c>
      <c r="C100" s="6"/>
      <c r="D100" s="7">
        <f>D101</f>
        <v>107953294</v>
      </c>
    </row>
    <row r="101" spans="1:4" ht="31.5" x14ac:dyDescent="0.25">
      <c r="A101" s="1" t="s">
        <v>330</v>
      </c>
      <c r="B101" s="2" t="s">
        <v>174</v>
      </c>
      <c r="C101" s="3" t="s">
        <v>345</v>
      </c>
      <c r="D101" s="8">
        <f>D102+D103</f>
        <v>107953294</v>
      </c>
    </row>
    <row r="102" spans="1:4" x14ac:dyDescent="0.25">
      <c r="A102" s="1" t="s">
        <v>331</v>
      </c>
      <c r="B102" s="2" t="s">
        <v>174</v>
      </c>
      <c r="C102" s="3">
        <v>610</v>
      </c>
      <c r="D102" s="8">
        <v>86508294</v>
      </c>
    </row>
    <row r="103" spans="1:4" x14ac:dyDescent="0.25">
      <c r="A103" s="1" t="s">
        <v>332</v>
      </c>
      <c r="B103" s="2" t="s">
        <v>174</v>
      </c>
      <c r="C103" s="3">
        <v>620</v>
      </c>
      <c r="D103" s="8">
        <v>21445000</v>
      </c>
    </row>
    <row r="104" spans="1:4" ht="31.5" x14ac:dyDescent="0.25">
      <c r="A104" s="4" t="s">
        <v>254</v>
      </c>
      <c r="B104" s="5" t="s">
        <v>175</v>
      </c>
      <c r="C104" s="6"/>
      <c r="D104" s="7">
        <f>D105</f>
        <v>70144215.219999999</v>
      </c>
    </row>
    <row r="105" spans="1:4" ht="31.5" x14ac:dyDescent="0.25">
      <c r="A105" s="1" t="s">
        <v>330</v>
      </c>
      <c r="B105" s="2" t="s">
        <v>175</v>
      </c>
      <c r="C105" s="3" t="s">
        <v>345</v>
      </c>
      <c r="D105" s="8">
        <f>D106+D107</f>
        <v>70144215.219999999</v>
      </c>
    </row>
    <row r="106" spans="1:4" x14ac:dyDescent="0.25">
      <c r="A106" s="1" t="s">
        <v>331</v>
      </c>
      <c r="B106" s="2" t="s">
        <v>175</v>
      </c>
      <c r="C106" s="3">
        <v>610</v>
      </c>
      <c r="D106" s="8">
        <f>18845088.03+41601519.71</f>
        <v>60446607.740000002</v>
      </c>
    </row>
    <row r="107" spans="1:4" x14ac:dyDescent="0.25">
      <c r="A107" s="1" t="s">
        <v>332</v>
      </c>
      <c r="B107" s="2" t="s">
        <v>175</v>
      </c>
      <c r="C107" s="3">
        <v>620</v>
      </c>
      <c r="D107" s="8">
        <f>5449008.16+4248599.32</f>
        <v>9697607.4800000004</v>
      </c>
    </row>
    <row r="108" spans="1:4" ht="47.25" x14ac:dyDescent="0.25">
      <c r="A108" s="4" t="s">
        <v>280</v>
      </c>
      <c r="B108" s="5" t="s">
        <v>176</v>
      </c>
      <c r="C108" s="6"/>
      <c r="D108" s="7">
        <f>D109</f>
        <v>5099260.5</v>
      </c>
    </row>
    <row r="109" spans="1:4" ht="31.5" x14ac:dyDescent="0.25">
      <c r="A109" s="1" t="s">
        <v>330</v>
      </c>
      <c r="B109" s="2" t="s">
        <v>176</v>
      </c>
      <c r="C109" s="3" t="s">
        <v>345</v>
      </c>
      <c r="D109" s="8">
        <f>D110+D111</f>
        <v>5099260.5</v>
      </c>
    </row>
    <row r="110" spans="1:4" x14ac:dyDescent="0.25">
      <c r="A110" s="1" t="s">
        <v>331</v>
      </c>
      <c r="B110" s="2" t="s">
        <v>176</v>
      </c>
      <c r="C110" s="3">
        <v>610</v>
      </c>
      <c r="D110" s="8">
        <v>3841082.5</v>
      </c>
    </row>
    <row r="111" spans="1:4" x14ac:dyDescent="0.25">
      <c r="A111" s="1" t="s">
        <v>332</v>
      </c>
      <c r="B111" s="2" t="s">
        <v>176</v>
      </c>
      <c r="C111" s="3">
        <v>620</v>
      </c>
      <c r="D111" s="8">
        <v>1258178</v>
      </c>
    </row>
    <row r="112" spans="1:4" ht="31.5" x14ac:dyDescent="0.25">
      <c r="A112" s="4" t="s">
        <v>258</v>
      </c>
      <c r="B112" s="5" t="s">
        <v>177</v>
      </c>
      <c r="C112" s="6"/>
      <c r="D112" s="7">
        <f>D113</f>
        <v>28663354.579999998</v>
      </c>
    </row>
    <row r="113" spans="1:4" ht="31.5" x14ac:dyDescent="0.25">
      <c r="A113" s="1" t="s">
        <v>330</v>
      </c>
      <c r="B113" s="2" t="s">
        <v>177</v>
      </c>
      <c r="C113" s="3" t="s">
        <v>345</v>
      </c>
      <c r="D113" s="8">
        <f>D114+D115</f>
        <v>28663354.579999998</v>
      </c>
    </row>
    <row r="114" spans="1:4" x14ac:dyDescent="0.25">
      <c r="A114" s="1" t="s">
        <v>331</v>
      </c>
      <c r="B114" s="2" t="s">
        <v>177</v>
      </c>
      <c r="C114" s="3">
        <v>610</v>
      </c>
      <c r="D114" s="8">
        <f>22737930.13+2535696.45</f>
        <v>25273626.579999998</v>
      </c>
    </row>
    <row r="115" spans="1:4" x14ac:dyDescent="0.25">
      <c r="A115" s="1" t="s">
        <v>332</v>
      </c>
      <c r="B115" s="2" t="s">
        <v>177</v>
      </c>
      <c r="C115" s="3">
        <v>620</v>
      </c>
      <c r="D115" s="8">
        <f>1114419+2275309</f>
        <v>3389728</v>
      </c>
    </row>
    <row r="116" spans="1:4" ht="31.5" x14ac:dyDescent="0.25">
      <c r="A116" s="4" t="s">
        <v>376</v>
      </c>
      <c r="B116" s="5" t="s">
        <v>178</v>
      </c>
      <c r="C116" s="6"/>
      <c r="D116" s="7">
        <f>D117</f>
        <v>1445633.21</v>
      </c>
    </row>
    <row r="117" spans="1:4" ht="31.5" x14ac:dyDescent="0.25">
      <c r="A117" s="1" t="s">
        <v>330</v>
      </c>
      <c r="B117" s="2" t="s">
        <v>178</v>
      </c>
      <c r="C117" s="3" t="s">
        <v>345</v>
      </c>
      <c r="D117" s="8">
        <f>D118+D119</f>
        <v>1445633.21</v>
      </c>
    </row>
    <row r="118" spans="1:4" x14ac:dyDescent="0.25">
      <c r="A118" s="1" t="s">
        <v>331</v>
      </c>
      <c r="B118" s="2" t="s">
        <v>178</v>
      </c>
      <c r="C118" s="3">
        <v>610</v>
      </c>
      <c r="D118" s="8">
        <v>845633.21</v>
      </c>
    </row>
    <row r="119" spans="1:4" x14ac:dyDescent="0.25">
      <c r="A119" s="1" t="s">
        <v>332</v>
      </c>
      <c r="B119" s="2" t="s">
        <v>178</v>
      </c>
      <c r="C119" s="3">
        <v>620</v>
      </c>
      <c r="D119" s="8">
        <v>600000</v>
      </c>
    </row>
    <row r="120" spans="1:4" ht="31.5" x14ac:dyDescent="0.25">
      <c r="A120" s="4" t="s">
        <v>276</v>
      </c>
      <c r="B120" s="5" t="s">
        <v>179</v>
      </c>
      <c r="C120" s="6"/>
      <c r="D120" s="7">
        <f>D121</f>
        <v>493656</v>
      </c>
    </row>
    <row r="121" spans="1:4" ht="31.5" x14ac:dyDescent="0.25">
      <c r="A121" s="1" t="s">
        <v>330</v>
      </c>
      <c r="B121" s="2" t="s">
        <v>179</v>
      </c>
      <c r="C121" s="3" t="s">
        <v>345</v>
      </c>
      <c r="D121" s="8">
        <f>D122+D123</f>
        <v>493656</v>
      </c>
    </row>
    <row r="122" spans="1:4" x14ac:dyDescent="0.25">
      <c r="A122" s="1" t="s">
        <v>331</v>
      </c>
      <c r="B122" s="2" t="s">
        <v>179</v>
      </c>
      <c r="C122" s="3">
        <v>610</v>
      </c>
      <c r="D122" s="8">
        <v>273656</v>
      </c>
    </row>
    <row r="123" spans="1:4" x14ac:dyDescent="0.25">
      <c r="A123" s="1" t="s">
        <v>332</v>
      </c>
      <c r="B123" s="2" t="s">
        <v>179</v>
      </c>
      <c r="C123" s="3">
        <v>620</v>
      </c>
      <c r="D123" s="8">
        <v>220000</v>
      </c>
    </row>
    <row r="124" spans="1:4" ht="31.5" x14ac:dyDescent="0.25">
      <c r="A124" s="4" t="s">
        <v>251</v>
      </c>
      <c r="B124" s="5" t="s">
        <v>180</v>
      </c>
      <c r="C124" s="6"/>
      <c r="D124" s="7">
        <f t="shared" ref="D124" si="13">D125</f>
        <v>377901.88</v>
      </c>
    </row>
    <row r="125" spans="1:4" ht="31.5" x14ac:dyDescent="0.25">
      <c r="A125" s="1" t="s">
        <v>330</v>
      </c>
      <c r="B125" s="2" t="s">
        <v>180</v>
      </c>
      <c r="C125" s="3" t="s">
        <v>345</v>
      </c>
      <c r="D125" s="8">
        <f>D126+D127</f>
        <v>377901.88</v>
      </c>
    </row>
    <row r="126" spans="1:4" x14ac:dyDescent="0.25">
      <c r="A126" s="1" t="s">
        <v>331</v>
      </c>
      <c r="B126" s="2" t="s">
        <v>180</v>
      </c>
      <c r="C126" s="3">
        <v>610</v>
      </c>
      <c r="D126" s="8">
        <v>306079.88</v>
      </c>
    </row>
    <row r="127" spans="1:4" x14ac:dyDescent="0.25">
      <c r="A127" s="1" t="s">
        <v>332</v>
      </c>
      <c r="B127" s="2" t="s">
        <v>180</v>
      </c>
      <c r="C127" s="3">
        <v>620</v>
      </c>
      <c r="D127" s="8">
        <v>71822</v>
      </c>
    </row>
    <row r="128" spans="1:4" ht="63" x14ac:dyDescent="0.25">
      <c r="A128" s="4" t="s">
        <v>319</v>
      </c>
      <c r="B128" s="5" t="s">
        <v>14</v>
      </c>
      <c r="C128" s="6"/>
      <c r="D128" s="7">
        <f>D129</f>
        <v>9036995.6699999999</v>
      </c>
    </row>
    <row r="129" spans="1:4" ht="31.5" x14ac:dyDescent="0.25">
      <c r="A129" s="1" t="s">
        <v>330</v>
      </c>
      <c r="B129" s="2" t="s">
        <v>14</v>
      </c>
      <c r="C129" s="3" t="s">
        <v>345</v>
      </c>
      <c r="D129" s="8">
        <f>D130+D131</f>
        <v>9036995.6699999999</v>
      </c>
    </row>
    <row r="130" spans="1:4" x14ac:dyDescent="0.25">
      <c r="A130" s="1" t="s">
        <v>331</v>
      </c>
      <c r="B130" s="2" t="s">
        <v>14</v>
      </c>
      <c r="C130" s="3">
        <v>610</v>
      </c>
      <c r="D130" s="8">
        <v>6601342.8600000003</v>
      </c>
    </row>
    <row r="131" spans="1:4" x14ac:dyDescent="0.25">
      <c r="A131" s="1" t="s">
        <v>332</v>
      </c>
      <c r="B131" s="2" t="s">
        <v>14</v>
      </c>
      <c r="C131" s="3">
        <v>620</v>
      </c>
      <c r="D131" s="8">
        <v>2435652.81</v>
      </c>
    </row>
    <row r="132" spans="1:4" ht="78.75" x14ac:dyDescent="0.25">
      <c r="A132" s="4" t="s">
        <v>324</v>
      </c>
      <c r="B132" s="5" t="s">
        <v>15</v>
      </c>
      <c r="C132" s="6"/>
      <c r="D132" s="7">
        <f>D133</f>
        <v>1094356</v>
      </c>
    </row>
    <row r="133" spans="1:4" ht="31.5" x14ac:dyDescent="0.25">
      <c r="A133" s="1" t="s">
        <v>330</v>
      </c>
      <c r="B133" s="2" t="s">
        <v>15</v>
      </c>
      <c r="C133" s="3" t="s">
        <v>345</v>
      </c>
      <c r="D133" s="8">
        <f>D134+D135</f>
        <v>1094356</v>
      </c>
    </row>
    <row r="134" spans="1:4" x14ac:dyDescent="0.25">
      <c r="A134" s="1" t="s">
        <v>331</v>
      </c>
      <c r="B134" s="2" t="s">
        <v>15</v>
      </c>
      <c r="C134" s="3">
        <v>610</v>
      </c>
      <c r="D134" s="8">
        <v>829400</v>
      </c>
    </row>
    <row r="135" spans="1:4" x14ac:dyDescent="0.25">
      <c r="A135" s="1" t="s">
        <v>332</v>
      </c>
      <c r="B135" s="2" t="s">
        <v>15</v>
      </c>
      <c r="C135" s="3">
        <v>620</v>
      </c>
      <c r="D135" s="8">
        <v>264956</v>
      </c>
    </row>
    <row r="136" spans="1:4" ht="52.9" customHeight="1" x14ac:dyDescent="0.25">
      <c r="A136" s="4" t="s">
        <v>434</v>
      </c>
      <c r="B136" s="5" t="s">
        <v>433</v>
      </c>
      <c r="C136" s="6"/>
      <c r="D136" s="7">
        <f>D137</f>
        <v>1123595.51</v>
      </c>
    </row>
    <row r="137" spans="1:4" ht="31.5" x14ac:dyDescent="0.25">
      <c r="A137" s="1" t="s">
        <v>330</v>
      </c>
      <c r="B137" s="2" t="s">
        <v>433</v>
      </c>
      <c r="C137" s="3" t="s">
        <v>345</v>
      </c>
      <c r="D137" s="8">
        <f t="shared" ref="D137" si="14">D138</f>
        <v>1123595.51</v>
      </c>
    </row>
    <row r="138" spans="1:4" x14ac:dyDescent="0.25">
      <c r="A138" s="1" t="s">
        <v>331</v>
      </c>
      <c r="B138" s="2" t="s">
        <v>433</v>
      </c>
      <c r="C138" s="3">
        <v>610</v>
      </c>
      <c r="D138" s="8">
        <v>1123595.51</v>
      </c>
    </row>
    <row r="139" spans="1:4" ht="34.9" customHeight="1" x14ac:dyDescent="0.25">
      <c r="A139" s="4" t="s">
        <v>282</v>
      </c>
      <c r="B139" s="5" t="s">
        <v>16</v>
      </c>
      <c r="C139" s="6"/>
      <c r="D139" s="7">
        <f t="shared" ref="D139:D140" si="15">D140</f>
        <v>160918</v>
      </c>
    </row>
    <row r="140" spans="1:4" x14ac:dyDescent="0.25">
      <c r="A140" s="1" t="s">
        <v>339</v>
      </c>
      <c r="B140" s="2" t="s">
        <v>16</v>
      </c>
      <c r="C140" s="3">
        <v>300</v>
      </c>
      <c r="D140" s="8">
        <f t="shared" si="15"/>
        <v>160918</v>
      </c>
    </row>
    <row r="141" spans="1:4" x14ac:dyDescent="0.25">
      <c r="A141" s="1" t="s">
        <v>185</v>
      </c>
      <c r="B141" s="2" t="s">
        <v>16</v>
      </c>
      <c r="C141" s="3">
        <v>360</v>
      </c>
      <c r="D141" s="8">
        <v>160918</v>
      </c>
    </row>
    <row r="142" spans="1:4" ht="79.900000000000006" customHeight="1" x14ac:dyDescent="0.25">
      <c r="A142" s="4" t="s">
        <v>525</v>
      </c>
      <c r="B142" s="5" t="s">
        <v>524</v>
      </c>
      <c r="C142" s="6"/>
      <c r="D142" s="7">
        <f t="shared" ref="D142:D143" si="16">D143</f>
        <v>108644.04</v>
      </c>
    </row>
    <row r="143" spans="1:4" ht="31.5" x14ac:dyDescent="0.25">
      <c r="A143" s="1" t="s">
        <v>330</v>
      </c>
      <c r="B143" s="2" t="s">
        <v>524</v>
      </c>
      <c r="C143" s="3" t="s">
        <v>345</v>
      </c>
      <c r="D143" s="8">
        <f t="shared" si="16"/>
        <v>108644.04</v>
      </c>
    </row>
    <row r="144" spans="1:4" x14ac:dyDescent="0.25">
      <c r="A144" s="1" t="s">
        <v>331</v>
      </c>
      <c r="B144" s="2" t="s">
        <v>524</v>
      </c>
      <c r="C144" s="3">
        <v>610</v>
      </c>
      <c r="D144" s="8">
        <v>108644.04</v>
      </c>
    </row>
    <row r="145" spans="1:4" ht="94.5" x14ac:dyDescent="0.25">
      <c r="A145" s="4" t="s">
        <v>346</v>
      </c>
      <c r="B145" s="5" t="s">
        <v>17</v>
      </c>
      <c r="C145" s="6"/>
      <c r="D145" s="7">
        <f t="shared" ref="D145:D146" si="17">D146</f>
        <v>75615.360000000001</v>
      </c>
    </row>
    <row r="146" spans="1:4" ht="31.5" x14ac:dyDescent="0.25">
      <c r="A146" s="1" t="s">
        <v>330</v>
      </c>
      <c r="B146" s="2" t="s">
        <v>17</v>
      </c>
      <c r="C146" s="3" t="s">
        <v>345</v>
      </c>
      <c r="D146" s="8">
        <f t="shared" si="17"/>
        <v>75615.360000000001</v>
      </c>
    </row>
    <row r="147" spans="1:4" x14ac:dyDescent="0.25">
      <c r="A147" s="1" t="s">
        <v>331</v>
      </c>
      <c r="B147" s="2" t="s">
        <v>17</v>
      </c>
      <c r="C147" s="3">
        <v>610</v>
      </c>
      <c r="D147" s="8">
        <v>75615.360000000001</v>
      </c>
    </row>
    <row r="148" spans="1:4" ht="31.5" x14ac:dyDescent="0.25">
      <c r="A148" s="4" t="s">
        <v>265</v>
      </c>
      <c r="B148" s="5">
        <v>100400000</v>
      </c>
      <c r="C148" s="6"/>
      <c r="D148" s="7">
        <f>D149</f>
        <v>6895098.7599999998</v>
      </c>
    </row>
    <row r="149" spans="1:4" x14ac:dyDescent="0.25">
      <c r="A149" s="4" t="s">
        <v>192</v>
      </c>
      <c r="B149" s="5">
        <v>100478620</v>
      </c>
      <c r="C149" s="6"/>
      <c r="D149" s="7">
        <f t="shared" ref="D149:D150" si="18">D150</f>
        <v>6895098.7599999998</v>
      </c>
    </row>
    <row r="150" spans="1:4" ht="31.5" x14ac:dyDescent="0.25">
      <c r="A150" s="1" t="s">
        <v>330</v>
      </c>
      <c r="B150" s="2">
        <v>100478620</v>
      </c>
      <c r="C150" s="3" t="s">
        <v>345</v>
      </c>
      <c r="D150" s="8">
        <f t="shared" si="18"/>
        <v>6895098.7599999998</v>
      </c>
    </row>
    <row r="151" spans="1:4" x14ac:dyDescent="0.25">
      <c r="A151" s="1" t="s">
        <v>331</v>
      </c>
      <c r="B151" s="2">
        <v>100478620</v>
      </c>
      <c r="C151" s="3">
        <v>610</v>
      </c>
      <c r="D151" s="8">
        <v>6895098.7599999998</v>
      </c>
    </row>
    <row r="152" spans="1:4" ht="31.5" hidden="1" x14ac:dyDescent="0.25">
      <c r="A152" s="4" t="s">
        <v>261</v>
      </c>
      <c r="B152" s="5">
        <v>100500000</v>
      </c>
      <c r="C152" s="6"/>
      <c r="D152" s="7">
        <f>D153+D156</f>
        <v>2610123.4500000002</v>
      </c>
    </row>
    <row r="153" spans="1:4" ht="31.5" x14ac:dyDescent="0.25">
      <c r="A153" s="4" t="s">
        <v>254</v>
      </c>
      <c r="B153" s="5" t="s">
        <v>181</v>
      </c>
      <c r="C153" s="6"/>
      <c r="D153" s="7">
        <f t="shared" ref="D153:D154" si="19">D154</f>
        <v>1963077.45</v>
      </c>
    </row>
    <row r="154" spans="1:4" ht="31.5" x14ac:dyDescent="0.25">
      <c r="A154" s="1" t="s">
        <v>330</v>
      </c>
      <c r="B154" s="2" t="s">
        <v>181</v>
      </c>
      <c r="C154" s="3" t="s">
        <v>345</v>
      </c>
      <c r="D154" s="8">
        <f t="shared" si="19"/>
        <v>1963077.45</v>
      </c>
    </row>
    <row r="155" spans="1:4" x14ac:dyDescent="0.25">
      <c r="A155" s="1" t="s">
        <v>331</v>
      </c>
      <c r="B155" s="2" t="s">
        <v>181</v>
      </c>
      <c r="C155" s="3">
        <v>610</v>
      </c>
      <c r="D155" s="8">
        <v>1963077.45</v>
      </c>
    </row>
    <row r="156" spans="1:4" ht="31.5" x14ac:dyDescent="0.25">
      <c r="A156" s="4" t="s">
        <v>258</v>
      </c>
      <c r="B156" s="5" t="s">
        <v>182</v>
      </c>
      <c r="C156" s="6"/>
      <c r="D156" s="7">
        <f t="shared" ref="D156:D157" si="20">D157</f>
        <v>647046</v>
      </c>
    </row>
    <row r="157" spans="1:4" ht="31.5" x14ac:dyDescent="0.25">
      <c r="A157" s="1" t="s">
        <v>330</v>
      </c>
      <c r="B157" s="2" t="s">
        <v>182</v>
      </c>
      <c r="C157" s="3" t="s">
        <v>345</v>
      </c>
      <c r="D157" s="8">
        <f t="shared" si="20"/>
        <v>647046</v>
      </c>
    </row>
    <row r="158" spans="1:4" x14ac:dyDescent="0.25">
      <c r="A158" s="1" t="s">
        <v>331</v>
      </c>
      <c r="B158" s="2" t="s">
        <v>182</v>
      </c>
      <c r="C158" s="3">
        <v>610</v>
      </c>
      <c r="D158" s="8">
        <v>647046</v>
      </c>
    </row>
    <row r="159" spans="1:4" ht="78.75" x14ac:dyDescent="0.25">
      <c r="A159" s="4" t="s">
        <v>523</v>
      </c>
      <c r="B159" s="5" t="s">
        <v>18</v>
      </c>
      <c r="C159" s="6"/>
      <c r="D159" s="7">
        <f>D160+D165+D168+D171+D174+D185+D188+D193+D196+D180</f>
        <v>6728039.5600000005</v>
      </c>
    </row>
    <row r="160" spans="1:4" x14ac:dyDescent="0.25">
      <c r="A160" s="4" t="s">
        <v>415</v>
      </c>
      <c r="B160" s="5">
        <v>300071400</v>
      </c>
      <c r="C160" s="6"/>
      <c r="D160" s="7">
        <f>D161+D163</f>
        <v>1605311.4</v>
      </c>
    </row>
    <row r="161" spans="1:4" ht="31.5" x14ac:dyDescent="0.25">
      <c r="A161" s="1" t="s">
        <v>335</v>
      </c>
      <c r="B161" s="2">
        <v>300071400</v>
      </c>
      <c r="C161" s="3">
        <v>200</v>
      </c>
      <c r="D161" s="8">
        <f>D162</f>
        <v>105311.4</v>
      </c>
    </row>
    <row r="162" spans="1:4" ht="31.5" x14ac:dyDescent="0.25">
      <c r="A162" s="1" t="s">
        <v>336</v>
      </c>
      <c r="B162" s="2">
        <v>300071400</v>
      </c>
      <c r="C162" s="3">
        <v>240</v>
      </c>
      <c r="D162" s="8">
        <v>105311.4</v>
      </c>
    </row>
    <row r="163" spans="1:4" x14ac:dyDescent="0.25">
      <c r="A163" s="1" t="s">
        <v>339</v>
      </c>
      <c r="B163" s="2">
        <v>300071400</v>
      </c>
      <c r="C163" s="3">
        <v>300</v>
      </c>
      <c r="D163" s="8">
        <f>D164</f>
        <v>1500000</v>
      </c>
    </row>
    <row r="164" spans="1:4" x14ac:dyDescent="0.25">
      <c r="A164" s="1" t="s">
        <v>185</v>
      </c>
      <c r="B164" s="2">
        <v>300071400</v>
      </c>
      <c r="C164" s="3">
        <v>360</v>
      </c>
      <c r="D164" s="8">
        <v>1500000</v>
      </c>
    </row>
    <row r="165" spans="1:4" ht="31.5" x14ac:dyDescent="0.25">
      <c r="A165" s="4" t="s">
        <v>349</v>
      </c>
      <c r="B165" s="5">
        <v>300080020</v>
      </c>
      <c r="C165" s="6"/>
      <c r="D165" s="7">
        <f t="shared" ref="D165:D166" si="21">D166</f>
        <v>2261956.65</v>
      </c>
    </row>
    <row r="166" spans="1:4" ht="50.45" customHeight="1" x14ac:dyDescent="0.25">
      <c r="A166" s="1" t="s">
        <v>333</v>
      </c>
      <c r="B166" s="2">
        <v>300080020</v>
      </c>
      <c r="C166" s="3">
        <v>100</v>
      </c>
      <c r="D166" s="8">
        <f t="shared" si="21"/>
        <v>2261956.65</v>
      </c>
    </row>
    <row r="167" spans="1:4" ht="19.899999999999999" customHeight="1" x14ac:dyDescent="0.25">
      <c r="A167" s="1" t="s">
        <v>334</v>
      </c>
      <c r="B167" s="2">
        <v>300080020</v>
      </c>
      <c r="C167" s="3">
        <v>120</v>
      </c>
      <c r="D167" s="8">
        <v>2261956.65</v>
      </c>
    </row>
    <row r="168" spans="1:4" s="9" customFormat="1" ht="31.5" x14ac:dyDescent="0.25">
      <c r="A168" s="4" t="s">
        <v>259</v>
      </c>
      <c r="B168" s="5" t="s">
        <v>19</v>
      </c>
      <c r="C168" s="6"/>
      <c r="D168" s="7">
        <f t="shared" ref="D168:D169" si="22">D169</f>
        <v>248390.04</v>
      </c>
    </row>
    <row r="169" spans="1:4" ht="31.5" x14ac:dyDescent="0.25">
      <c r="A169" s="1" t="s">
        <v>335</v>
      </c>
      <c r="B169" s="2">
        <v>300082040</v>
      </c>
      <c r="C169" s="3">
        <v>200</v>
      </c>
      <c r="D169" s="8">
        <f t="shared" si="22"/>
        <v>248390.04</v>
      </c>
    </row>
    <row r="170" spans="1:4" ht="31.5" x14ac:dyDescent="0.25">
      <c r="A170" s="1" t="s">
        <v>336</v>
      </c>
      <c r="B170" s="2">
        <v>300082040</v>
      </c>
      <c r="C170" s="3">
        <v>240</v>
      </c>
      <c r="D170" s="8">
        <v>248390.04</v>
      </c>
    </row>
    <row r="171" spans="1:4" s="9" customFormat="1" ht="47.25" x14ac:dyDescent="0.25">
      <c r="A171" s="4" t="s">
        <v>307</v>
      </c>
      <c r="B171" s="5" t="s">
        <v>20</v>
      </c>
      <c r="C171" s="6"/>
      <c r="D171" s="7">
        <f t="shared" ref="D171:D172" si="23">D172</f>
        <v>21502</v>
      </c>
    </row>
    <row r="172" spans="1:4" ht="31.5" x14ac:dyDescent="0.25">
      <c r="A172" s="1" t="s">
        <v>335</v>
      </c>
      <c r="B172" s="2" t="s">
        <v>20</v>
      </c>
      <c r="C172" s="3">
        <v>200</v>
      </c>
      <c r="D172" s="8">
        <f t="shared" si="23"/>
        <v>21502</v>
      </c>
    </row>
    <row r="173" spans="1:4" ht="31.5" x14ac:dyDescent="0.25">
      <c r="A173" s="1" t="s">
        <v>336</v>
      </c>
      <c r="B173" s="2" t="s">
        <v>20</v>
      </c>
      <c r="C173" s="3">
        <v>240</v>
      </c>
      <c r="D173" s="8">
        <v>21502</v>
      </c>
    </row>
    <row r="174" spans="1:4" s="9" customFormat="1" ht="31.5" x14ac:dyDescent="0.25">
      <c r="A174" s="4" t="s">
        <v>233</v>
      </c>
      <c r="B174" s="5" t="s">
        <v>21</v>
      </c>
      <c r="C174" s="6"/>
      <c r="D174" s="7">
        <f t="shared" ref="D174:D175" si="24">D175</f>
        <v>124120</v>
      </c>
    </row>
    <row r="175" spans="1:4" ht="31.5" x14ac:dyDescent="0.25">
      <c r="A175" s="1" t="s">
        <v>335</v>
      </c>
      <c r="B175" s="2" t="s">
        <v>21</v>
      </c>
      <c r="C175" s="3">
        <v>200</v>
      </c>
      <c r="D175" s="8">
        <f t="shared" si="24"/>
        <v>124120</v>
      </c>
    </row>
    <row r="176" spans="1:4" ht="31.5" x14ac:dyDescent="0.25">
      <c r="A176" s="1" t="s">
        <v>336</v>
      </c>
      <c r="B176" s="2" t="s">
        <v>21</v>
      </c>
      <c r="C176" s="3">
        <v>240</v>
      </c>
      <c r="D176" s="8">
        <v>124120</v>
      </c>
    </row>
    <row r="177" spans="1:4" s="9" customFormat="1" ht="47.25" hidden="1" x14ac:dyDescent="0.25">
      <c r="A177" s="4" t="s">
        <v>302</v>
      </c>
      <c r="B177" s="5" t="s">
        <v>22</v>
      </c>
      <c r="C177" s="6"/>
      <c r="D177" s="7">
        <f t="shared" ref="D177:D178" si="25">D178</f>
        <v>0</v>
      </c>
    </row>
    <row r="178" spans="1:4" ht="31.5" hidden="1" x14ac:dyDescent="0.25">
      <c r="A178" s="1" t="s">
        <v>335</v>
      </c>
      <c r="B178" s="2" t="s">
        <v>22</v>
      </c>
      <c r="C178" s="3">
        <v>200</v>
      </c>
      <c r="D178" s="8">
        <f t="shared" si="25"/>
        <v>0</v>
      </c>
    </row>
    <row r="179" spans="1:4" ht="31.5" hidden="1" x14ac:dyDescent="0.25">
      <c r="A179" s="1" t="s">
        <v>336</v>
      </c>
      <c r="B179" s="2" t="s">
        <v>22</v>
      </c>
      <c r="C179" s="3">
        <v>240</v>
      </c>
      <c r="D179" s="8">
        <v>0</v>
      </c>
    </row>
    <row r="180" spans="1:4" s="9" customFormat="1" ht="31.5" x14ac:dyDescent="0.25">
      <c r="A180" s="4" t="s">
        <v>231</v>
      </c>
      <c r="B180" s="5" t="s">
        <v>23</v>
      </c>
      <c r="C180" s="6"/>
      <c r="D180" s="7">
        <f>D181+D183</f>
        <v>72300</v>
      </c>
    </row>
    <row r="181" spans="1:4" ht="31.5" x14ac:dyDescent="0.25">
      <c r="A181" s="1" t="s">
        <v>330</v>
      </c>
      <c r="B181" s="2" t="s">
        <v>23</v>
      </c>
      <c r="C181" s="3">
        <v>600</v>
      </c>
      <c r="D181" s="8">
        <f>D182</f>
        <v>32300</v>
      </c>
    </row>
    <row r="182" spans="1:4" x14ac:dyDescent="0.25">
      <c r="A182" s="1" t="s">
        <v>331</v>
      </c>
      <c r="B182" s="2" t="s">
        <v>23</v>
      </c>
      <c r="C182" s="3">
        <v>610</v>
      </c>
      <c r="D182" s="8">
        <v>32300</v>
      </c>
    </row>
    <row r="183" spans="1:4" ht="31.5" x14ac:dyDescent="0.25">
      <c r="A183" s="1" t="s">
        <v>335</v>
      </c>
      <c r="B183" s="2" t="s">
        <v>23</v>
      </c>
      <c r="C183" s="3">
        <v>200</v>
      </c>
      <c r="D183" s="8">
        <f>D184</f>
        <v>40000</v>
      </c>
    </row>
    <row r="184" spans="1:4" ht="31.5" x14ac:dyDescent="0.25">
      <c r="A184" s="1" t="s">
        <v>336</v>
      </c>
      <c r="B184" s="2" t="s">
        <v>23</v>
      </c>
      <c r="C184" s="3">
        <v>240</v>
      </c>
      <c r="D184" s="8">
        <v>40000</v>
      </c>
    </row>
    <row r="185" spans="1:4" s="9" customFormat="1" x14ac:dyDescent="0.25">
      <c r="A185" s="4" t="s">
        <v>203</v>
      </c>
      <c r="B185" s="5" t="s">
        <v>24</v>
      </c>
      <c r="C185" s="6"/>
      <c r="D185" s="7">
        <f t="shared" ref="D185:D186" si="26">D186</f>
        <v>225384.95</v>
      </c>
    </row>
    <row r="186" spans="1:4" ht="31.5" x14ac:dyDescent="0.25">
      <c r="A186" s="1" t="s">
        <v>335</v>
      </c>
      <c r="B186" s="2" t="s">
        <v>24</v>
      </c>
      <c r="C186" s="3">
        <v>200</v>
      </c>
      <c r="D186" s="8">
        <f t="shared" si="26"/>
        <v>225384.95</v>
      </c>
    </row>
    <row r="187" spans="1:4" ht="31.5" x14ac:dyDescent="0.25">
      <c r="A187" s="1" t="s">
        <v>336</v>
      </c>
      <c r="B187" s="2" t="s">
        <v>24</v>
      </c>
      <c r="C187" s="3">
        <v>240</v>
      </c>
      <c r="D187" s="8">
        <v>225384.95</v>
      </c>
    </row>
    <row r="188" spans="1:4" s="9" customFormat="1" ht="34.9" customHeight="1" x14ac:dyDescent="0.25">
      <c r="A188" s="4" t="s">
        <v>289</v>
      </c>
      <c r="B188" s="5" t="s">
        <v>25</v>
      </c>
      <c r="C188" s="6"/>
      <c r="D188" s="7">
        <f>D189+D191</f>
        <v>1253994.52</v>
      </c>
    </row>
    <row r="189" spans="1:4" ht="31.5" x14ac:dyDescent="0.25">
      <c r="A189" s="1" t="s">
        <v>335</v>
      </c>
      <c r="B189" s="2" t="s">
        <v>25</v>
      </c>
      <c r="C189" s="3">
        <v>200</v>
      </c>
      <c r="D189" s="8">
        <f>D190</f>
        <v>1239277.52</v>
      </c>
    </row>
    <row r="190" spans="1:4" ht="31.5" x14ac:dyDescent="0.25">
      <c r="A190" s="1" t="s">
        <v>336</v>
      </c>
      <c r="B190" s="2" t="s">
        <v>25</v>
      </c>
      <c r="C190" s="3">
        <v>240</v>
      </c>
      <c r="D190" s="8">
        <v>1239277.52</v>
      </c>
    </row>
    <row r="191" spans="1:4" x14ac:dyDescent="0.25">
      <c r="A191" s="1" t="s">
        <v>347</v>
      </c>
      <c r="B191" s="2" t="s">
        <v>25</v>
      </c>
      <c r="C191" s="3">
        <v>800</v>
      </c>
      <c r="D191" s="8">
        <f>D192</f>
        <v>14717</v>
      </c>
    </row>
    <row r="192" spans="1:4" x14ac:dyDescent="0.25">
      <c r="A192" s="1" t="s">
        <v>348</v>
      </c>
      <c r="B192" s="2" t="s">
        <v>25</v>
      </c>
      <c r="C192" s="3">
        <v>850</v>
      </c>
      <c r="D192" s="8">
        <v>14717</v>
      </c>
    </row>
    <row r="193" spans="1:4" s="9" customFormat="1" ht="20.65" customHeight="1" x14ac:dyDescent="0.25">
      <c r="A193" s="4" t="s">
        <v>428</v>
      </c>
      <c r="B193" s="5" t="s">
        <v>427</v>
      </c>
      <c r="C193" s="6"/>
      <c r="D193" s="7">
        <f t="shared" ref="D193:D197" si="27">D194</f>
        <v>274080</v>
      </c>
    </row>
    <row r="194" spans="1:4" ht="31.5" x14ac:dyDescent="0.25">
      <c r="A194" s="1" t="s">
        <v>335</v>
      </c>
      <c r="B194" s="2" t="s">
        <v>427</v>
      </c>
      <c r="C194" s="3">
        <v>200</v>
      </c>
      <c r="D194" s="8">
        <f t="shared" si="27"/>
        <v>274080</v>
      </c>
    </row>
    <row r="195" spans="1:4" ht="31.5" x14ac:dyDescent="0.25">
      <c r="A195" s="1" t="s">
        <v>336</v>
      </c>
      <c r="B195" s="2" t="s">
        <v>427</v>
      </c>
      <c r="C195" s="3">
        <v>240</v>
      </c>
      <c r="D195" s="8">
        <v>274080</v>
      </c>
    </row>
    <row r="196" spans="1:4" s="9" customFormat="1" ht="16.899999999999999" customHeight="1" x14ac:dyDescent="0.25">
      <c r="A196" s="4" t="s">
        <v>429</v>
      </c>
      <c r="B196" s="5" t="s">
        <v>430</v>
      </c>
      <c r="C196" s="6"/>
      <c r="D196" s="7">
        <f t="shared" si="27"/>
        <v>641000</v>
      </c>
    </row>
    <row r="197" spans="1:4" ht="31.5" x14ac:dyDescent="0.25">
      <c r="A197" s="1" t="s">
        <v>335</v>
      </c>
      <c r="B197" s="2" t="s">
        <v>430</v>
      </c>
      <c r="C197" s="3">
        <v>200</v>
      </c>
      <c r="D197" s="8">
        <f t="shared" si="27"/>
        <v>641000</v>
      </c>
    </row>
    <row r="198" spans="1:4" ht="31.5" x14ac:dyDescent="0.25">
      <c r="A198" s="1" t="s">
        <v>336</v>
      </c>
      <c r="B198" s="2" t="s">
        <v>430</v>
      </c>
      <c r="C198" s="3">
        <v>240</v>
      </c>
      <c r="D198" s="8">
        <v>641000</v>
      </c>
    </row>
    <row r="199" spans="1:4" ht="47.25" x14ac:dyDescent="0.25">
      <c r="A199" s="4" t="s">
        <v>301</v>
      </c>
      <c r="B199" s="5" t="s">
        <v>26</v>
      </c>
      <c r="C199" s="6"/>
      <c r="D199" s="7">
        <f>D200+D203</f>
        <v>55000</v>
      </c>
    </row>
    <row r="200" spans="1:4" s="9" customFormat="1" ht="31.5" x14ac:dyDescent="0.25">
      <c r="A200" s="4" t="s">
        <v>238</v>
      </c>
      <c r="B200" s="5" t="s">
        <v>27</v>
      </c>
      <c r="C200" s="6"/>
      <c r="D200" s="7">
        <f t="shared" ref="D200:D201" si="28">D201</f>
        <v>35000</v>
      </c>
    </row>
    <row r="201" spans="1:4" ht="31.5" x14ac:dyDescent="0.25">
      <c r="A201" s="1" t="s">
        <v>335</v>
      </c>
      <c r="B201" s="2" t="s">
        <v>27</v>
      </c>
      <c r="C201" s="3">
        <v>200</v>
      </c>
      <c r="D201" s="8">
        <f t="shared" si="28"/>
        <v>35000</v>
      </c>
    </row>
    <row r="202" spans="1:4" ht="31.5" x14ac:dyDescent="0.25">
      <c r="A202" s="1" t="s">
        <v>336</v>
      </c>
      <c r="B202" s="2" t="s">
        <v>27</v>
      </c>
      <c r="C202" s="3">
        <v>240</v>
      </c>
      <c r="D202" s="8">
        <v>35000</v>
      </c>
    </row>
    <row r="203" spans="1:4" s="9" customFormat="1" ht="47.25" x14ac:dyDescent="0.25">
      <c r="A203" s="4" t="s">
        <v>377</v>
      </c>
      <c r="B203" s="5" t="s">
        <v>28</v>
      </c>
      <c r="C203" s="6"/>
      <c r="D203" s="7">
        <f t="shared" ref="D203:D204" si="29">D204</f>
        <v>20000</v>
      </c>
    </row>
    <row r="204" spans="1:4" ht="31.5" x14ac:dyDescent="0.25">
      <c r="A204" s="1" t="s">
        <v>335</v>
      </c>
      <c r="B204" s="2" t="s">
        <v>28</v>
      </c>
      <c r="C204" s="3">
        <v>200</v>
      </c>
      <c r="D204" s="8">
        <f t="shared" si="29"/>
        <v>20000</v>
      </c>
    </row>
    <row r="205" spans="1:4" ht="31.5" x14ac:dyDescent="0.25">
      <c r="A205" s="1" t="s">
        <v>336</v>
      </c>
      <c r="B205" s="2" t="s">
        <v>28</v>
      </c>
      <c r="C205" s="3">
        <v>240</v>
      </c>
      <c r="D205" s="8">
        <v>20000</v>
      </c>
    </row>
    <row r="206" spans="1:4" ht="31.5" x14ac:dyDescent="0.25">
      <c r="A206" s="4" t="s">
        <v>274</v>
      </c>
      <c r="B206" s="5" t="s">
        <v>29</v>
      </c>
      <c r="C206" s="6"/>
      <c r="D206" s="7">
        <f>D207+D210+D213</f>
        <v>4772361.28</v>
      </c>
    </row>
    <row r="207" spans="1:4" ht="31.5" x14ac:dyDescent="0.25">
      <c r="A207" s="4" t="s">
        <v>241</v>
      </c>
      <c r="B207" s="2" t="s">
        <v>30</v>
      </c>
      <c r="C207" s="6"/>
      <c r="D207" s="7">
        <f t="shared" ref="D207:D208" si="30">D208</f>
        <v>4657361.28</v>
      </c>
    </row>
    <row r="208" spans="1:4" ht="51.6" customHeight="1" x14ac:dyDescent="0.25">
      <c r="A208" s="1" t="s">
        <v>333</v>
      </c>
      <c r="B208" s="2" t="s">
        <v>30</v>
      </c>
      <c r="C208" s="3">
        <v>100</v>
      </c>
      <c r="D208" s="8">
        <f t="shared" si="30"/>
        <v>4657361.28</v>
      </c>
    </row>
    <row r="209" spans="1:4" ht="20.65" customHeight="1" x14ac:dyDescent="0.25">
      <c r="A209" s="1" t="s">
        <v>334</v>
      </c>
      <c r="B209" s="2" t="s">
        <v>30</v>
      </c>
      <c r="C209" s="3" t="s">
        <v>350</v>
      </c>
      <c r="D209" s="8">
        <v>4657361.28</v>
      </c>
    </row>
    <row r="210" spans="1:4" s="9" customFormat="1" ht="31.5" x14ac:dyDescent="0.25">
      <c r="A210" s="4" t="s">
        <v>257</v>
      </c>
      <c r="B210" s="5" t="s">
        <v>31</v>
      </c>
      <c r="C210" s="6"/>
      <c r="D210" s="7">
        <f t="shared" ref="D210:D211" si="31">D211</f>
        <v>15000</v>
      </c>
    </row>
    <row r="211" spans="1:4" ht="31.5" x14ac:dyDescent="0.25">
      <c r="A211" s="1" t="s">
        <v>335</v>
      </c>
      <c r="B211" s="2" t="s">
        <v>31</v>
      </c>
      <c r="C211" s="3">
        <v>200</v>
      </c>
      <c r="D211" s="8">
        <f t="shared" si="31"/>
        <v>15000</v>
      </c>
    </row>
    <row r="212" spans="1:4" ht="31.5" x14ac:dyDescent="0.25">
      <c r="A212" s="1" t="s">
        <v>336</v>
      </c>
      <c r="B212" s="2" t="s">
        <v>31</v>
      </c>
      <c r="C212" s="3">
        <v>240</v>
      </c>
      <c r="D212" s="8">
        <v>15000</v>
      </c>
    </row>
    <row r="213" spans="1:4" s="9" customFormat="1" x14ac:dyDescent="0.25">
      <c r="A213" s="4" t="s">
        <v>211</v>
      </c>
      <c r="B213" s="5" t="s">
        <v>32</v>
      </c>
      <c r="C213" s="6"/>
      <c r="D213" s="7">
        <f t="shared" ref="D213:D214" si="32">D214</f>
        <v>100000</v>
      </c>
    </row>
    <row r="214" spans="1:4" ht="31.5" x14ac:dyDescent="0.25">
      <c r="A214" s="1" t="s">
        <v>335</v>
      </c>
      <c r="B214" s="2" t="s">
        <v>32</v>
      </c>
      <c r="C214" s="3">
        <v>200</v>
      </c>
      <c r="D214" s="8">
        <f t="shared" si="32"/>
        <v>100000</v>
      </c>
    </row>
    <row r="215" spans="1:4" ht="31.5" x14ac:dyDescent="0.25">
      <c r="A215" s="1" t="s">
        <v>336</v>
      </c>
      <c r="B215" s="2" t="s">
        <v>32</v>
      </c>
      <c r="C215" s="3">
        <v>240</v>
      </c>
      <c r="D215" s="8">
        <v>100000</v>
      </c>
    </row>
    <row r="216" spans="1:4" ht="31.5" x14ac:dyDescent="0.25">
      <c r="A216" s="4" t="s">
        <v>279</v>
      </c>
      <c r="B216" s="5" t="s">
        <v>33</v>
      </c>
      <c r="C216" s="6"/>
      <c r="D216" s="7">
        <f t="shared" ref="D216:D218" si="33">D217</f>
        <v>567000</v>
      </c>
    </row>
    <row r="217" spans="1:4" s="9" customFormat="1" x14ac:dyDescent="0.25">
      <c r="A217" s="4" t="s">
        <v>212</v>
      </c>
      <c r="B217" s="5" t="s">
        <v>34</v>
      </c>
      <c r="C217" s="6"/>
      <c r="D217" s="7">
        <f t="shared" si="33"/>
        <v>567000</v>
      </c>
    </row>
    <row r="218" spans="1:4" x14ac:dyDescent="0.25">
      <c r="A218" s="1" t="s">
        <v>339</v>
      </c>
      <c r="B218" s="2" t="s">
        <v>34</v>
      </c>
      <c r="C218" s="3">
        <v>300</v>
      </c>
      <c r="D218" s="8">
        <f t="shared" si="33"/>
        <v>567000</v>
      </c>
    </row>
    <row r="219" spans="1:4" ht="31.5" x14ac:dyDescent="0.25">
      <c r="A219" s="1" t="s">
        <v>351</v>
      </c>
      <c r="B219" s="2" t="s">
        <v>34</v>
      </c>
      <c r="C219" s="3">
        <v>320</v>
      </c>
      <c r="D219" s="8">
        <v>567000</v>
      </c>
    </row>
    <row r="220" spans="1:4" ht="31.5" x14ac:dyDescent="0.25">
      <c r="A220" s="4" t="s">
        <v>269</v>
      </c>
      <c r="B220" s="5" t="s">
        <v>35</v>
      </c>
      <c r="C220" s="6"/>
      <c r="D220" s="7">
        <f>D221+D329</f>
        <v>150660253.03999999</v>
      </c>
    </row>
    <row r="221" spans="1:4" s="9" customFormat="1" ht="31.5" x14ac:dyDescent="0.25">
      <c r="A221" s="4" t="s">
        <v>373</v>
      </c>
      <c r="B221" s="5" t="s">
        <v>36</v>
      </c>
      <c r="C221" s="6"/>
      <c r="D221" s="7">
        <f>D222+D225+D228+D231+D234+D237+D240+D243+D246+D249+D254+D257+D260+D263+D266+D269+D272+D275+D294+D313</f>
        <v>150660253.03999999</v>
      </c>
    </row>
    <row r="222" spans="1:4" s="9" customFormat="1" x14ac:dyDescent="0.25">
      <c r="A222" s="4" t="s">
        <v>199</v>
      </c>
      <c r="B222" s="5" t="s">
        <v>421</v>
      </c>
      <c r="C222" s="6"/>
      <c r="D222" s="7">
        <f t="shared" ref="D222:D229" si="34">D223</f>
        <v>10000000</v>
      </c>
    </row>
    <row r="223" spans="1:4" ht="31.5" x14ac:dyDescent="0.25">
      <c r="A223" s="1" t="s">
        <v>335</v>
      </c>
      <c r="B223" s="2" t="s">
        <v>421</v>
      </c>
      <c r="C223" s="3">
        <v>200</v>
      </c>
      <c r="D223" s="8">
        <f t="shared" si="34"/>
        <v>10000000</v>
      </c>
    </row>
    <row r="224" spans="1:4" ht="31.5" x14ac:dyDescent="0.25">
      <c r="A224" s="1" t="s">
        <v>336</v>
      </c>
      <c r="B224" s="2" t="s">
        <v>421</v>
      </c>
      <c r="C224" s="3">
        <v>240</v>
      </c>
      <c r="D224" s="8">
        <v>10000000</v>
      </c>
    </row>
    <row r="225" spans="1:4" s="9" customFormat="1" ht="19.899999999999999" customHeight="1" x14ac:dyDescent="0.25">
      <c r="A225" s="4" t="s">
        <v>419</v>
      </c>
      <c r="B225" s="5" t="s">
        <v>418</v>
      </c>
      <c r="C225" s="6"/>
      <c r="D225" s="7">
        <f t="shared" si="34"/>
        <v>249687.9</v>
      </c>
    </row>
    <row r="226" spans="1:4" ht="31.5" x14ac:dyDescent="0.25">
      <c r="A226" s="1" t="s">
        <v>335</v>
      </c>
      <c r="B226" s="2" t="s">
        <v>418</v>
      </c>
      <c r="C226" s="3">
        <v>200</v>
      </c>
      <c r="D226" s="8">
        <f t="shared" si="34"/>
        <v>249687.9</v>
      </c>
    </row>
    <row r="227" spans="1:4" ht="31.5" x14ac:dyDescent="0.25">
      <c r="A227" s="1" t="s">
        <v>336</v>
      </c>
      <c r="B227" s="2" t="s">
        <v>418</v>
      </c>
      <c r="C227" s="3">
        <v>240</v>
      </c>
      <c r="D227" s="8">
        <v>249687.9</v>
      </c>
    </row>
    <row r="228" spans="1:4" s="9" customFormat="1" ht="19.350000000000001" customHeight="1" x14ac:dyDescent="0.25">
      <c r="A228" s="4" t="s">
        <v>415</v>
      </c>
      <c r="B228" s="5">
        <v>910071400</v>
      </c>
      <c r="C228" s="6"/>
      <c r="D228" s="7">
        <f t="shared" si="34"/>
        <v>2327508.2999999998</v>
      </c>
    </row>
    <row r="229" spans="1:4" ht="31.5" x14ac:dyDescent="0.25">
      <c r="A229" s="1" t="s">
        <v>335</v>
      </c>
      <c r="B229" s="2" t="s">
        <v>37</v>
      </c>
      <c r="C229" s="3">
        <v>200</v>
      </c>
      <c r="D229" s="8">
        <f t="shared" si="34"/>
        <v>2327508.2999999998</v>
      </c>
    </row>
    <row r="230" spans="1:4" ht="31.5" x14ac:dyDescent="0.25">
      <c r="A230" s="1" t="s">
        <v>336</v>
      </c>
      <c r="B230" s="2" t="s">
        <v>37</v>
      </c>
      <c r="C230" s="3">
        <v>240</v>
      </c>
      <c r="D230" s="8">
        <v>2327508.2999999998</v>
      </c>
    </row>
    <row r="231" spans="1:4" s="9" customFormat="1" x14ac:dyDescent="0.25">
      <c r="A231" s="4" t="s">
        <v>420</v>
      </c>
      <c r="B231" s="5">
        <v>910084610</v>
      </c>
      <c r="C231" s="6"/>
      <c r="D231" s="7">
        <f t="shared" ref="D231:D232" si="35">D232</f>
        <v>554000</v>
      </c>
    </row>
    <row r="232" spans="1:4" ht="31.5" x14ac:dyDescent="0.25">
      <c r="A232" s="1" t="s">
        <v>335</v>
      </c>
      <c r="B232" s="2">
        <v>910084610</v>
      </c>
      <c r="C232" s="3">
        <v>200</v>
      </c>
      <c r="D232" s="8">
        <f t="shared" si="35"/>
        <v>554000</v>
      </c>
    </row>
    <row r="233" spans="1:4" ht="31.5" x14ac:dyDescent="0.25">
      <c r="A233" s="1" t="s">
        <v>336</v>
      </c>
      <c r="B233" s="2">
        <v>910084610</v>
      </c>
      <c r="C233" s="3">
        <v>240</v>
      </c>
      <c r="D233" s="8">
        <v>554000</v>
      </c>
    </row>
    <row r="234" spans="1:4" s="9" customFormat="1" ht="19.899999999999999" customHeight="1" x14ac:dyDescent="0.25">
      <c r="A234" s="4" t="s">
        <v>227</v>
      </c>
      <c r="B234" s="5">
        <v>910084620</v>
      </c>
      <c r="C234" s="6"/>
      <c r="D234" s="7">
        <f t="shared" ref="D234:D235" si="36">D235</f>
        <v>20000</v>
      </c>
    </row>
    <row r="235" spans="1:4" ht="31.5" x14ac:dyDescent="0.25">
      <c r="A235" s="1" t="s">
        <v>335</v>
      </c>
      <c r="B235" s="2">
        <v>910084620</v>
      </c>
      <c r="C235" s="3">
        <v>200</v>
      </c>
      <c r="D235" s="8">
        <f t="shared" si="36"/>
        <v>20000</v>
      </c>
    </row>
    <row r="236" spans="1:4" ht="31.5" x14ac:dyDescent="0.25">
      <c r="A236" s="1" t="s">
        <v>336</v>
      </c>
      <c r="B236" s="2">
        <v>910084620</v>
      </c>
      <c r="C236" s="3">
        <v>240</v>
      </c>
      <c r="D236" s="8">
        <v>20000</v>
      </c>
    </row>
    <row r="237" spans="1:4" ht="47.25" x14ac:dyDescent="0.25">
      <c r="A237" s="4" t="s">
        <v>286</v>
      </c>
      <c r="B237" s="5">
        <v>910084640</v>
      </c>
      <c r="C237" s="6"/>
      <c r="D237" s="7">
        <f t="shared" ref="D237:D238" si="37">D238</f>
        <v>16000</v>
      </c>
    </row>
    <row r="238" spans="1:4" ht="31.5" x14ac:dyDescent="0.25">
      <c r="A238" s="1" t="s">
        <v>335</v>
      </c>
      <c r="B238" s="2">
        <v>910084640</v>
      </c>
      <c r="C238" s="3">
        <v>200</v>
      </c>
      <c r="D238" s="8">
        <f t="shared" si="37"/>
        <v>16000</v>
      </c>
    </row>
    <row r="239" spans="1:4" ht="31.5" x14ac:dyDescent="0.25">
      <c r="A239" s="1" t="s">
        <v>336</v>
      </c>
      <c r="B239" s="2">
        <v>910084640</v>
      </c>
      <c r="C239" s="3">
        <v>240</v>
      </c>
      <c r="D239" s="8">
        <v>16000</v>
      </c>
    </row>
    <row r="240" spans="1:4" s="9" customFormat="1" x14ac:dyDescent="0.25">
      <c r="A240" s="4" t="s">
        <v>435</v>
      </c>
      <c r="B240" s="5">
        <v>910084650</v>
      </c>
      <c r="C240" s="6"/>
      <c r="D240" s="7">
        <f t="shared" ref="D240:D241" si="38">D241</f>
        <v>410000</v>
      </c>
    </row>
    <row r="241" spans="1:4" ht="31.5" x14ac:dyDescent="0.25">
      <c r="A241" s="1" t="s">
        <v>335</v>
      </c>
      <c r="B241" s="2">
        <v>910084650</v>
      </c>
      <c r="C241" s="3">
        <v>200</v>
      </c>
      <c r="D241" s="8">
        <f t="shared" si="38"/>
        <v>410000</v>
      </c>
    </row>
    <row r="242" spans="1:4" ht="31.5" x14ac:dyDescent="0.25">
      <c r="A242" s="1" t="s">
        <v>336</v>
      </c>
      <c r="B242" s="2">
        <v>910084650</v>
      </c>
      <c r="C242" s="3">
        <v>240</v>
      </c>
      <c r="D242" s="8">
        <v>410000</v>
      </c>
    </row>
    <row r="243" spans="1:4" s="9" customFormat="1" x14ac:dyDescent="0.25">
      <c r="A243" s="4" t="s">
        <v>168</v>
      </c>
      <c r="B243" s="5" t="s">
        <v>38</v>
      </c>
      <c r="C243" s="6"/>
      <c r="D243" s="7">
        <f t="shared" ref="D243:D244" si="39">D244</f>
        <v>55000</v>
      </c>
    </row>
    <row r="244" spans="1:4" ht="31.5" x14ac:dyDescent="0.25">
      <c r="A244" s="1" t="s">
        <v>335</v>
      </c>
      <c r="B244" s="2" t="s">
        <v>38</v>
      </c>
      <c r="C244" s="3">
        <v>200</v>
      </c>
      <c r="D244" s="8">
        <f t="shared" si="39"/>
        <v>55000</v>
      </c>
    </row>
    <row r="245" spans="1:4" ht="31.5" x14ac:dyDescent="0.25">
      <c r="A245" s="1" t="s">
        <v>336</v>
      </c>
      <c r="B245" s="2" t="s">
        <v>38</v>
      </c>
      <c r="C245" s="3">
        <v>240</v>
      </c>
      <c r="D245" s="8">
        <v>55000</v>
      </c>
    </row>
    <row r="246" spans="1:4" s="9" customFormat="1" x14ac:dyDescent="0.25">
      <c r="A246" s="4" t="s">
        <v>183</v>
      </c>
      <c r="B246" s="5" t="s">
        <v>39</v>
      </c>
      <c r="C246" s="6"/>
      <c r="D246" s="7">
        <f t="shared" ref="D246:D247" si="40">D247</f>
        <v>55000</v>
      </c>
    </row>
    <row r="247" spans="1:4" ht="31.5" x14ac:dyDescent="0.25">
      <c r="A247" s="1" t="s">
        <v>335</v>
      </c>
      <c r="B247" s="2" t="s">
        <v>39</v>
      </c>
      <c r="C247" s="3">
        <v>200</v>
      </c>
      <c r="D247" s="8">
        <f t="shared" si="40"/>
        <v>55000</v>
      </c>
    </row>
    <row r="248" spans="1:4" ht="31.5" x14ac:dyDescent="0.25">
      <c r="A248" s="1" t="s">
        <v>336</v>
      </c>
      <c r="B248" s="2" t="s">
        <v>39</v>
      </c>
      <c r="C248" s="3">
        <v>240</v>
      </c>
      <c r="D248" s="8">
        <v>55000</v>
      </c>
    </row>
    <row r="249" spans="1:4" s="9" customFormat="1" x14ac:dyDescent="0.25">
      <c r="A249" s="4" t="s">
        <v>198</v>
      </c>
      <c r="B249" s="5" t="s">
        <v>40</v>
      </c>
      <c r="C249" s="6"/>
      <c r="D249" s="7">
        <f>D250+D252</f>
        <v>228061.74</v>
      </c>
    </row>
    <row r="250" spans="1:4" ht="31.5" x14ac:dyDescent="0.25">
      <c r="A250" s="1" t="s">
        <v>335</v>
      </c>
      <c r="B250" s="2" t="s">
        <v>40</v>
      </c>
      <c r="C250" s="3">
        <v>200</v>
      </c>
      <c r="D250" s="8">
        <f t="shared" ref="D250" si="41">D251</f>
        <v>216567.74</v>
      </c>
    </row>
    <row r="251" spans="1:4" ht="31.5" x14ac:dyDescent="0.25">
      <c r="A251" s="1" t="s">
        <v>336</v>
      </c>
      <c r="B251" s="2" t="s">
        <v>40</v>
      </c>
      <c r="C251" s="3">
        <v>240</v>
      </c>
      <c r="D251" s="8">
        <v>216567.74</v>
      </c>
    </row>
    <row r="252" spans="1:4" x14ac:dyDescent="0.25">
      <c r="A252" s="1" t="s">
        <v>339</v>
      </c>
      <c r="B252" s="2" t="s">
        <v>40</v>
      </c>
      <c r="C252" s="3">
        <v>300</v>
      </c>
      <c r="D252" s="8">
        <v>11494</v>
      </c>
    </row>
    <row r="253" spans="1:4" x14ac:dyDescent="0.25">
      <c r="A253" s="1" t="s">
        <v>185</v>
      </c>
      <c r="B253" s="2" t="s">
        <v>40</v>
      </c>
      <c r="C253" s="3">
        <v>360</v>
      </c>
      <c r="D253" s="8">
        <v>11494</v>
      </c>
    </row>
    <row r="254" spans="1:4" s="9" customFormat="1" ht="51.6" customHeight="1" x14ac:dyDescent="0.25">
      <c r="A254" s="4" t="s">
        <v>313</v>
      </c>
      <c r="B254" s="5" t="s">
        <v>41</v>
      </c>
      <c r="C254" s="6"/>
      <c r="D254" s="7">
        <f t="shared" ref="D254:D255" si="42">D255</f>
        <v>0</v>
      </c>
    </row>
    <row r="255" spans="1:4" ht="31.5" x14ac:dyDescent="0.25">
      <c r="A255" s="1" t="s">
        <v>335</v>
      </c>
      <c r="B255" s="2" t="s">
        <v>41</v>
      </c>
      <c r="C255" s="3">
        <v>200</v>
      </c>
      <c r="D255" s="8">
        <f t="shared" si="42"/>
        <v>0</v>
      </c>
    </row>
    <row r="256" spans="1:4" ht="31.5" x14ac:dyDescent="0.25">
      <c r="A256" s="1" t="s">
        <v>336</v>
      </c>
      <c r="B256" s="2" t="s">
        <v>41</v>
      </c>
      <c r="C256" s="3">
        <v>240</v>
      </c>
      <c r="D256" s="8">
        <v>0</v>
      </c>
    </row>
    <row r="257" spans="1:4" s="9" customFormat="1" ht="46.5" customHeight="1" x14ac:dyDescent="0.25">
      <c r="A257" s="4" t="s">
        <v>417</v>
      </c>
      <c r="B257" s="5" t="s">
        <v>416</v>
      </c>
      <c r="C257" s="6"/>
      <c r="D257" s="7">
        <f t="shared" ref="D257:D258" si="43">D258</f>
        <v>1317120</v>
      </c>
    </row>
    <row r="258" spans="1:4" ht="31.5" x14ac:dyDescent="0.25">
      <c r="A258" s="1" t="s">
        <v>335</v>
      </c>
      <c r="B258" s="2" t="s">
        <v>416</v>
      </c>
      <c r="C258" s="3">
        <v>200</v>
      </c>
      <c r="D258" s="8">
        <f t="shared" si="43"/>
        <v>1317120</v>
      </c>
    </row>
    <row r="259" spans="1:4" ht="31.5" x14ac:dyDescent="0.25">
      <c r="A259" s="1" t="s">
        <v>336</v>
      </c>
      <c r="B259" s="2" t="s">
        <v>416</v>
      </c>
      <c r="C259" s="3">
        <v>240</v>
      </c>
      <c r="D259" s="8">
        <v>1317120</v>
      </c>
    </row>
    <row r="260" spans="1:4" ht="47.25" x14ac:dyDescent="0.25">
      <c r="A260" s="4" t="s">
        <v>305</v>
      </c>
      <c r="B260" s="5" t="s">
        <v>42</v>
      </c>
      <c r="C260" s="6"/>
      <c r="D260" s="7">
        <f t="shared" ref="D260:D261" si="44">D261</f>
        <v>463022.11</v>
      </c>
    </row>
    <row r="261" spans="1:4" ht="31.5" x14ac:dyDescent="0.25">
      <c r="A261" s="1" t="s">
        <v>335</v>
      </c>
      <c r="B261" s="2" t="s">
        <v>42</v>
      </c>
      <c r="C261" s="3">
        <v>200</v>
      </c>
      <c r="D261" s="8">
        <f t="shared" si="44"/>
        <v>463022.11</v>
      </c>
    </row>
    <row r="262" spans="1:4" ht="31.5" x14ac:dyDescent="0.25">
      <c r="A262" s="1" t="s">
        <v>336</v>
      </c>
      <c r="B262" s="2" t="s">
        <v>42</v>
      </c>
      <c r="C262" s="3">
        <v>240</v>
      </c>
      <c r="D262" s="8">
        <v>463022.11</v>
      </c>
    </row>
    <row r="263" spans="1:4" ht="47.25" x14ac:dyDescent="0.25">
      <c r="A263" s="4" t="s">
        <v>283</v>
      </c>
      <c r="B263" s="5" t="s">
        <v>43</v>
      </c>
      <c r="C263" s="6"/>
      <c r="D263" s="7">
        <f t="shared" ref="D263:D264" si="45">D264</f>
        <v>303192.52</v>
      </c>
    </row>
    <row r="264" spans="1:4" ht="31.5" x14ac:dyDescent="0.25">
      <c r="A264" s="1" t="s">
        <v>335</v>
      </c>
      <c r="B264" s="2" t="s">
        <v>43</v>
      </c>
      <c r="C264" s="3">
        <v>200</v>
      </c>
      <c r="D264" s="8">
        <f t="shared" si="45"/>
        <v>303192.52</v>
      </c>
    </row>
    <row r="265" spans="1:4" ht="31.5" x14ac:dyDescent="0.25">
      <c r="A265" s="1" t="s">
        <v>336</v>
      </c>
      <c r="B265" s="2" t="s">
        <v>43</v>
      </c>
      <c r="C265" s="3">
        <v>240</v>
      </c>
      <c r="D265" s="8">
        <v>303192.52</v>
      </c>
    </row>
    <row r="266" spans="1:4" s="9" customFormat="1" ht="78.75" x14ac:dyDescent="0.25">
      <c r="A266" s="4" t="s">
        <v>367</v>
      </c>
      <c r="B266" s="5" t="s">
        <v>44</v>
      </c>
      <c r="C266" s="6"/>
      <c r="D266" s="7">
        <f t="shared" ref="D266:D267" si="46">D267</f>
        <v>3962130</v>
      </c>
    </row>
    <row r="267" spans="1:4" ht="49.9" customHeight="1" x14ac:dyDescent="0.25">
      <c r="A267" s="1" t="s">
        <v>333</v>
      </c>
      <c r="B267" s="2" t="s">
        <v>44</v>
      </c>
      <c r="C267" s="3">
        <v>100</v>
      </c>
      <c r="D267" s="8">
        <f t="shared" si="46"/>
        <v>3962130</v>
      </c>
    </row>
    <row r="268" spans="1:4" x14ac:dyDescent="0.25">
      <c r="A268" s="1" t="s">
        <v>352</v>
      </c>
      <c r="B268" s="2" t="s">
        <v>44</v>
      </c>
      <c r="C268" s="3">
        <v>110</v>
      </c>
      <c r="D268" s="8">
        <v>3962130</v>
      </c>
    </row>
    <row r="269" spans="1:4" s="9" customFormat="1" ht="31.9" customHeight="1" x14ac:dyDescent="0.25">
      <c r="A269" s="4" t="s">
        <v>437</v>
      </c>
      <c r="B269" s="5" t="s">
        <v>436</v>
      </c>
      <c r="C269" s="6"/>
      <c r="D269" s="7">
        <f t="shared" ref="D269:D273" si="47">D270</f>
        <v>3508666.66</v>
      </c>
    </row>
    <row r="270" spans="1:4" ht="31.5" x14ac:dyDescent="0.25">
      <c r="A270" s="1" t="s">
        <v>335</v>
      </c>
      <c r="B270" s="2" t="s">
        <v>436</v>
      </c>
      <c r="C270" s="3">
        <v>200</v>
      </c>
      <c r="D270" s="8">
        <f t="shared" si="47"/>
        <v>3508666.66</v>
      </c>
    </row>
    <row r="271" spans="1:4" ht="31.5" x14ac:dyDescent="0.25">
      <c r="A271" s="1" t="s">
        <v>336</v>
      </c>
      <c r="B271" s="2" t="s">
        <v>436</v>
      </c>
      <c r="C271" s="3">
        <v>240</v>
      </c>
      <c r="D271" s="8">
        <v>3508666.66</v>
      </c>
    </row>
    <row r="272" spans="1:4" s="9" customFormat="1" ht="31.9" customHeight="1" x14ac:dyDescent="0.25">
      <c r="A272" s="4" t="s">
        <v>438</v>
      </c>
      <c r="B272" s="5">
        <v>910074630</v>
      </c>
      <c r="C272" s="6"/>
      <c r="D272" s="7">
        <f t="shared" si="47"/>
        <v>4457989</v>
      </c>
    </row>
    <row r="273" spans="1:4" ht="31.5" x14ac:dyDescent="0.25">
      <c r="A273" s="1" t="s">
        <v>335</v>
      </c>
      <c r="B273" s="2">
        <v>910074630</v>
      </c>
      <c r="C273" s="3">
        <v>200</v>
      </c>
      <c r="D273" s="8">
        <f t="shared" si="47"/>
        <v>4457989</v>
      </c>
    </row>
    <row r="274" spans="1:4" ht="31.5" x14ac:dyDescent="0.25">
      <c r="A274" s="1" t="s">
        <v>336</v>
      </c>
      <c r="B274" s="2">
        <v>910074630</v>
      </c>
      <c r="C274" s="3">
        <v>240</v>
      </c>
      <c r="D274" s="8">
        <v>4457989</v>
      </c>
    </row>
    <row r="275" spans="1:4" s="9" customFormat="1" x14ac:dyDescent="0.25">
      <c r="A275" s="29" t="s">
        <v>222</v>
      </c>
      <c r="B275" s="5">
        <v>910100000</v>
      </c>
      <c r="C275" s="3"/>
      <c r="D275" s="7">
        <f>D276+D285+D288+D291</f>
        <v>64510674.399999999</v>
      </c>
    </row>
    <row r="276" spans="1:4" ht="31.5" x14ac:dyDescent="0.25">
      <c r="A276" s="29" t="s">
        <v>225</v>
      </c>
      <c r="B276" s="5">
        <v>910180100</v>
      </c>
      <c r="C276" s="6"/>
      <c r="D276" s="7">
        <f>D277+D279+D281+D283</f>
        <v>6447811.8300000001</v>
      </c>
    </row>
    <row r="277" spans="1:4" ht="52.15" customHeight="1" x14ac:dyDescent="0.25">
      <c r="A277" s="1" t="s">
        <v>333</v>
      </c>
      <c r="B277" s="2">
        <v>910180100</v>
      </c>
      <c r="C277" s="3">
        <v>100</v>
      </c>
      <c r="D277" s="8">
        <f>D278</f>
        <v>120721.88</v>
      </c>
    </row>
    <row r="278" spans="1:4" x14ac:dyDescent="0.25">
      <c r="A278" s="1" t="s">
        <v>352</v>
      </c>
      <c r="B278" s="2">
        <v>910180100</v>
      </c>
      <c r="C278" s="3" t="s">
        <v>353</v>
      </c>
      <c r="D278" s="8">
        <v>120721.88</v>
      </c>
    </row>
    <row r="279" spans="1:4" ht="31.5" x14ac:dyDescent="0.25">
      <c r="A279" s="1" t="s">
        <v>335</v>
      </c>
      <c r="B279" s="2">
        <v>910180100</v>
      </c>
      <c r="C279" s="3">
        <v>200</v>
      </c>
      <c r="D279" s="8">
        <f>D280</f>
        <v>5955163.1200000001</v>
      </c>
    </row>
    <row r="280" spans="1:4" ht="31.5" x14ac:dyDescent="0.25">
      <c r="A280" s="1" t="s">
        <v>336</v>
      </c>
      <c r="B280" s="2">
        <v>910180100</v>
      </c>
      <c r="C280" s="3">
        <v>240</v>
      </c>
      <c r="D280" s="8">
        <v>5955163.1200000001</v>
      </c>
    </row>
    <row r="281" spans="1:4" x14ac:dyDescent="0.25">
      <c r="A281" s="1" t="s">
        <v>339</v>
      </c>
      <c r="B281" s="2">
        <v>910180100</v>
      </c>
      <c r="C281" s="3">
        <v>300</v>
      </c>
      <c r="D281" s="8">
        <f>D282</f>
        <v>202400</v>
      </c>
    </row>
    <row r="282" spans="1:4" ht="31.5" x14ac:dyDescent="0.25">
      <c r="A282" s="1" t="s">
        <v>351</v>
      </c>
      <c r="B282" s="2">
        <v>910180100</v>
      </c>
      <c r="C282" s="3">
        <v>320</v>
      </c>
      <c r="D282" s="8">
        <v>202400</v>
      </c>
    </row>
    <row r="283" spans="1:4" x14ac:dyDescent="0.25">
      <c r="A283" s="1" t="s">
        <v>347</v>
      </c>
      <c r="B283" s="2">
        <v>910180100</v>
      </c>
      <c r="C283" s="3">
        <v>800</v>
      </c>
      <c r="D283" s="8">
        <f>D284</f>
        <v>169526.83</v>
      </c>
    </row>
    <row r="284" spans="1:4" x14ac:dyDescent="0.25">
      <c r="A284" s="1" t="s">
        <v>348</v>
      </c>
      <c r="B284" s="2">
        <v>910180100</v>
      </c>
      <c r="C284" s="3">
        <v>850</v>
      </c>
      <c r="D284" s="8">
        <v>169526.83</v>
      </c>
    </row>
    <row r="285" spans="1:4" ht="32.65" customHeight="1" x14ac:dyDescent="0.25">
      <c r="A285" s="29" t="s">
        <v>297</v>
      </c>
      <c r="B285" s="5">
        <v>910180101</v>
      </c>
      <c r="C285" s="6"/>
      <c r="D285" s="7">
        <f t="shared" ref="D285:D286" si="48">D286</f>
        <v>44802322.75</v>
      </c>
    </row>
    <row r="286" spans="1:4" ht="51.6" customHeight="1" x14ac:dyDescent="0.25">
      <c r="A286" s="1" t="s">
        <v>333</v>
      </c>
      <c r="B286" s="2">
        <v>910180101</v>
      </c>
      <c r="C286" s="3">
        <v>100</v>
      </c>
      <c r="D286" s="8">
        <f t="shared" si="48"/>
        <v>44802322.75</v>
      </c>
    </row>
    <row r="287" spans="1:4" x14ac:dyDescent="0.25">
      <c r="A287" s="1" t="s">
        <v>352</v>
      </c>
      <c r="B287" s="2">
        <v>910180101</v>
      </c>
      <c r="C287" s="3" t="s">
        <v>353</v>
      </c>
      <c r="D287" s="8">
        <v>44802322.75</v>
      </c>
    </row>
    <row r="288" spans="1:4" ht="31.5" x14ac:dyDescent="0.25">
      <c r="A288" s="29" t="s">
        <v>254</v>
      </c>
      <c r="B288" s="5">
        <v>910180103</v>
      </c>
      <c r="C288" s="6"/>
      <c r="D288" s="7">
        <f t="shared" ref="D288:D289" si="49">D289</f>
        <v>13212617.82</v>
      </c>
    </row>
    <row r="289" spans="1:4" ht="31.5" x14ac:dyDescent="0.25">
      <c r="A289" s="1" t="s">
        <v>335</v>
      </c>
      <c r="B289" s="2">
        <v>910180103</v>
      </c>
      <c r="C289" s="3">
        <v>200</v>
      </c>
      <c r="D289" s="8">
        <f t="shared" si="49"/>
        <v>13212617.82</v>
      </c>
    </row>
    <row r="290" spans="1:4" ht="31.5" x14ac:dyDescent="0.25">
      <c r="A290" s="1" t="s">
        <v>336</v>
      </c>
      <c r="B290" s="2">
        <v>910180103</v>
      </c>
      <c r="C290" s="3">
        <v>240</v>
      </c>
      <c r="D290" s="8">
        <v>13212617.82</v>
      </c>
    </row>
    <row r="291" spans="1:4" ht="31.5" x14ac:dyDescent="0.25">
      <c r="A291" s="29" t="s">
        <v>251</v>
      </c>
      <c r="B291" s="5">
        <v>910180105</v>
      </c>
      <c r="C291" s="6"/>
      <c r="D291" s="7">
        <f t="shared" ref="D291:D292" si="50">D292</f>
        <v>47922</v>
      </c>
    </row>
    <row r="292" spans="1:4" x14ac:dyDescent="0.25">
      <c r="A292" s="1" t="s">
        <v>347</v>
      </c>
      <c r="B292" s="2">
        <v>910180105</v>
      </c>
      <c r="C292" s="3">
        <v>800</v>
      </c>
      <c r="D292" s="8">
        <f t="shared" si="50"/>
        <v>47922</v>
      </c>
    </row>
    <row r="293" spans="1:4" x14ac:dyDescent="0.25">
      <c r="A293" s="1" t="s">
        <v>348</v>
      </c>
      <c r="B293" s="2">
        <v>910180105</v>
      </c>
      <c r="C293" s="3">
        <v>850</v>
      </c>
      <c r="D293" s="8">
        <v>47922</v>
      </c>
    </row>
    <row r="294" spans="1:4" x14ac:dyDescent="0.25">
      <c r="A294" s="29" t="s">
        <v>187</v>
      </c>
      <c r="B294" s="5">
        <v>910200000</v>
      </c>
      <c r="C294" s="3"/>
      <c r="D294" s="7">
        <f>D295+D304+D307+D310</f>
        <v>15715044.629999999</v>
      </c>
    </row>
    <row r="295" spans="1:4" ht="31.5" x14ac:dyDescent="0.25">
      <c r="A295" s="29" t="s">
        <v>225</v>
      </c>
      <c r="B295" s="5">
        <v>910280100</v>
      </c>
      <c r="C295" s="6"/>
      <c r="D295" s="7">
        <f>D296+D298+D300+D302</f>
        <v>1426016.2</v>
      </c>
    </row>
    <row r="296" spans="1:4" ht="48.2" customHeight="1" x14ac:dyDescent="0.25">
      <c r="A296" s="1" t="s">
        <v>333</v>
      </c>
      <c r="B296" s="2">
        <v>910280100</v>
      </c>
      <c r="C296" s="3">
        <v>100</v>
      </c>
      <c r="D296" s="8">
        <f>D297</f>
        <v>35187.360000000001</v>
      </c>
    </row>
    <row r="297" spans="1:4" x14ac:dyDescent="0.25">
      <c r="A297" s="1" t="s">
        <v>352</v>
      </c>
      <c r="B297" s="2">
        <v>910280100</v>
      </c>
      <c r="C297" s="3" t="s">
        <v>353</v>
      </c>
      <c r="D297" s="8">
        <v>35187.360000000001</v>
      </c>
    </row>
    <row r="298" spans="1:4" ht="31.5" x14ac:dyDescent="0.25">
      <c r="A298" s="1" t="s">
        <v>335</v>
      </c>
      <c r="B298" s="2">
        <v>910280100</v>
      </c>
      <c r="C298" s="3">
        <v>200</v>
      </c>
      <c r="D298" s="8">
        <f>D299</f>
        <v>1365307.95</v>
      </c>
    </row>
    <row r="299" spans="1:4" ht="31.5" x14ac:dyDescent="0.25">
      <c r="A299" s="1" t="s">
        <v>336</v>
      </c>
      <c r="B299" s="2">
        <v>910280100</v>
      </c>
      <c r="C299" s="3">
        <v>240</v>
      </c>
      <c r="D299" s="8">
        <v>1365307.95</v>
      </c>
    </row>
    <row r="300" spans="1:4" x14ac:dyDescent="0.25">
      <c r="A300" s="1" t="s">
        <v>339</v>
      </c>
      <c r="B300" s="2">
        <v>910280100</v>
      </c>
      <c r="C300" s="3">
        <v>300</v>
      </c>
      <c r="D300" s="8">
        <f>D301</f>
        <v>14300</v>
      </c>
    </row>
    <row r="301" spans="1:4" ht="31.5" x14ac:dyDescent="0.25">
      <c r="A301" s="1" t="s">
        <v>351</v>
      </c>
      <c r="B301" s="2">
        <v>910280100</v>
      </c>
      <c r="C301" s="3">
        <v>320</v>
      </c>
      <c r="D301" s="8">
        <v>14300</v>
      </c>
    </row>
    <row r="302" spans="1:4" x14ac:dyDescent="0.25">
      <c r="A302" s="1" t="s">
        <v>347</v>
      </c>
      <c r="B302" s="2">
        <v>910280100</v>
      </c>
      <c r="C302" s="3">
        <v>800</v>
      </c>
      <c r="D302" s="8">
        <f>D303</f>
        <v>11220.89</v>
      </c>
    </row>
    <row r="303" spans="1:4" x14ac:dyDescent="0.25">
      <c r="A303" s="1" t="s">
        <v>348</v>
      </c>
      <c r="B303" s="2">
        <v>910280100</v>
      </c>
      <c r="C303" s="3">
        <v>850</v>
      </c>
      <c r="D303" s="8">
        <v>11220.89</v>
      </c>
    </row>
    <row r="304" spans="1:4" ht="32.1" customHeight="1" x14ac:dyDescent="0.25">
      <c r="A304" s="29" t="s">
        <v>297</v>
      </c>
      <c r="B304" s="5">
        <v>910280101</v>
      </c>
      <c r="C304" s="6"/>
      <c r="D304" s="7">
        <f t="shared" ref="D304:D305" si="51">D305</f>
        <v>12119671.32</v>
      </c>
    </row>
    <row r="305" spans="1:4" ht="48.2" customHeight="1" x14ac:dyDescent="0.25">
      <c r="A305" s="1" t="s">
        <v>333</v>
      </c>
      <c r="B305" s="2">
        <v>910280101</v>
      </c>
      <c r="C305" s="3">
        <v>100</v>
      </c>
      <c r="D305" s="8">
        <f t="shared" si="51"/>
        <v>12119671.32</v>
      </c>
    </row>
    <row r="306" spans="1:4" x14ac:dyDescent="0.25">
      <c r="A306" s="1" t="s">
        <v>352</v>
      </c>
      <c r="B306" s="2">
        <v>910280101</v>
      </c>
      <c r="C306" s="3" t="s">
        <v>353</v>
      </c>
      <c r="D306" s="8">
        <v>12119671.32</v>
      </c>
    </row>
    <row r="307" spans="1:4" ht="31.5" x14ac:dyDescent="0.25">
      <c r="A307" s="29" t="s">
        <v>254</v>
      </c>
      <c r="B307" s="5">
        <v>910280103</v>
      </c>
      <c r="C307" s="6"/>
      <c r="D307" s="7">
        <f t="shared" ref="D307:D308" si="52">D308</f>
        <v>2160258.11</v>
      </c>
    </row>
    <row r="308" spans="1:4" ht="31.5" x14ac:dyDescent="0.25">
      <c r="A308" s="1" t="s">
        <v>335</v>
      </c>
      <c r="B308" s="2">
        <v>910280103</v>
      </c>
      <c r="C308" s="3">
        <v>200</v>
      </c>
      <c r="D308" s="8">
        <f t="shared" si="52"/>
        <v>2160258.11</v>
      </c>
    </row>
    <row r="309" spans="1:4" ht="31.5" x14ac:dyDescent="0.25">
      <c r="A309" s="1" t="s">
        <v>336</v>
      </c>
      <c r="B309" s="2">
        <v>910280103</v>
      </c>
      <c r="C309" s="3">
        <v>240</v>
      </c>
      <c r="D309" s="8">
        <v>2160258.11</v>
      </c>
    </row>
    <row r="310" spans="1:4" ht="31.5" x14ac:dyDescent="0.25">
      <c r="A310" s="29" t="s">
        <v>251</v>
      </c>
      <c r="B310" s="5">
        <v>910280105</v>
      </c>
      <c r="C310" s="6"/>
      <c r="D310" s="7">
        <f t="shared" ref="D310:D311" si="53">D311</f>
        <v>9099</v>
      </c>
    </row>
    <row r="311" spans="1:4" x14ac:dyDescent="0.25">
      <c r="A311" s="1" t="s">
        <v>347</v>
      </c>
      <c r="B311" s="2">
        <v>910280105</v>
      </c>
      <c r="C311" s="3">
        <v>800</v>
      </c>
      <c r="D311" s="8">
        <f t="shared" si="53"/>
        <v>9099</v>
      </c>
    </row>
    <row r="312" spans="1:4" x14ac:dyDescent="0.25">
      <c r="A312" s="1" t="s">
        <v>348</v>
      </c>
      <c r="B312" s="2">
        <v>910280105</v>
      </c>
      <c r="C312" s="3">
        <v>850</v>
      </c>
      <c r="D312" s="8">
        <v>9099</v>
      </c>
    </row>
    <row r="313" spans="1:4" x14ac:dyDescent="0.25">
      <c r="A313" s="29" t="s">
        <v>190</v>
      </c>
      <c r="B313" s="5">
        <v>910300000</v>
      </c>
      <c r="C313" s="3"/>
      <c r="D313" s="7">
        <f>D314+D323+D326</f>
        <v>42507155.780000001</v>
      </c>
    </row>
    <row r="314" spans="1:4" ht="31.5" x14ac:dyDescent="0.25">
      <c r="A314" s="29" t="s">
        <v>225</v>
      </c>
      <c r="B314" s="5">
        <v>910380100</v>
      </c>
      <c r="C314" s="6"/>
      <c r="D314" s="7">
        <f>D315+D317+D319+D321</f>
        <v>1843162.0699999998</v>
      </c>
    </row>
    <row r="315" spans="1:4" ht="48.75" customHeight="1" x14ac:dyDescent="0.25">
      <c r="A315" s="1" t="s">
        <v>333</v>
      </c>
      <c r="B315" s="2">
        <v>910380100</v>
      </c>
      <c r="C315" s="3">
        <v>100</v>
      </c>
      <c r="D315" s="8">
        <f>D316</f>
        <v>249837.43</v>
      </c>
    </row>
    <row r="316" spans="1:4" x14ac:dyDescent="0.25">
      <c r="A316" s="1" t="s">
        <v>352</v>
      </c>
      <c r="B316" s="2">
        <v>910380100</v>
      </c>
      <c r="C316" s="3" t="s">
        <v>353</v>
      </c>
      <c r="D316" s="8">
        <v>249837.43</v>
      </c>
    </row>
    <row r="317" spans="1:4" ht="31.5" x14ac:dyDescent="0.25">
      <c r="A317" s="1" t="s">
        <v>335</v>
      </c>
      <c r="B317" s="2">
        <v>910380100</v>
      </c>
      <c r="C317" s="3">
        <v>200</v>
      </c>
      <c r="D317" s="8">
        <f>D318</f>
        <v>1312923.6399999999</v>
      </c>
    </row>
    <row r="318" spans="1:4" ht="31.5" x14ac:dyDescent="0.25">
      <c r="A318" s="1" t="s">
        <v>336</v>
      </c>
      <c r="B318" s="2">
        <v>910380100</v>
      </c>
      <c r="C318" s="3">
        <v>240</v>
      </c>
      <c r="D318" s="8">
        <v>1312923.6399999999</v>
      </c>
    </row>
    <row r="319" spans="1:4" x14ac:dyDescent="0.25">
      <c r="A319" s="1" t="s">
        <v>339</v>
      </c>
      <c r="B319" s="2">
        <v>910380100</v>
      </c>
      <c r="C319" s="3">
        <v>300</v>
      </c>
      <c r="D319" s="8">
        <f>D320</f>
        <v>275000</v>
      </c>
    </row>
    <row r="320" spans="1:4" ht="31.5" x14ac:dyDescent="0.25">
      <c r="A320" s="1" t="s">
        <v>351</v>
      </c>
      <c r="B320" s="2">
        <v>910380100</v>
      </c>
      <c r="C320" s="3">
        <v>320</v>
      </c>
      <c r="D320" s="8">
        <v>275000</v>
      </c>
    </row>
    <row r="321" spans="1:4" x14ac:dyDescent="0.25">
      <c r="A321" s="1" t="s">
        <v>347</v>
      </c>
      <c r="B321" s="2">
        <v>910380100</v>
      </c>
      <c r="C321" s="3">
        <v>800</v>
      </c>
      <c r="D321" s="8">
        <f>D322</f>
        <v>5401</v>
      </c>
    </row>
    <row r="322" spans="1:4" x14ac:dyDescent="0.25">
      <c r="A322" s="1" t="s">
        <v>348</v>
      </c>
      <c r="B322" s="2">
        <v>910380100</v>
      </c>
      <c r="C322" s="3">
        <v>850</v>
      </c>
      <c r="D322" s="8">
        <v>5401</v>
      </c>
    </row>
    <row r="323" spans="1:4" ht="33.75" customHeight="1" x14ac:dyDescent="0.25">
      <c r="A323" s="29" t="s">
        <v>297</v>
      </c>
      <c r="B323" s="5">
        <v>910380101</v>
      </c>
      <c r="C323" s="6"/>
      <c r="D323" s="7">
        <f t="shared" ref="D323:D324" si="54">D324</f>
        <v>37819082.920000002</v>
      </c>
    </row>
    <row r="324" spans="1:4" ht="48.75" customHeight="1" x14ac:dyDescent="0.25">
      <c r="A324" s="1" t="s">
        <v>333</v>
      </c>
      <c r="B324" s="2">
        <v>910380101</v>
      </c>
      <c r="C324" s="3">
        <v>100</v>
      </c>
      <c r="D324" s="8">
        <f t="shared" si="54"/>
        <v>37819082.920000002</v>
      </c>
    </row>
    <row r="325" spans="1:4" x14ac:dyDescent="0.25">
      <c r="A325" s="1" t="s">
        <v>352</v>
      </c>
      <c r="B325" s="2">
        <v>910380101</v>
      </c>
      <c r="C325" s="3" t="s">
        <v>353</v>
      </c>
      <c r="D325" s="8">
        <v>37819082.920000002</v>
      </c>
    </row>
    <row r="326" spans="1:4" ht="31.5" x14ac:dyDescent="0.25">
      <c r="A326" s="29" t="s">
        <v>254</v>
      </c>
      <c r="B326" s="5">
        <v>910380103</v>
      </c>
      <c r="C326" s="6"/>
      <c r="D326" s="7">
        <f t="shared" ref="D326:D327" si="55">D327</f>
        <v>2844910.79</v>
      </c>
    </row>
    <row r="327" spans="1:4" ht="31.5" x14ac:dyDescent="0.25">
      <c r="A327" s="1" t="s">
        <v>335</v>
      </c>
      <c r="B327" s="2">
        <v>910380103</v>
      </c>
      <c r="C327" s="3">
        <v>200</v>
      </c>
      <c r="D327" s="8">
        <f t="shared" si="55"/>
        <v>2844910.79</v>
      </c>
    </row>
    <row r="328" spans="1:4" ht="31.5" x14ac:dyDescent="0.25">
      <c r="A328" s="1" t="s">
        <v>336</v>
      </c>
      <c r="B328" s="2">
        <v>910380103</v>
      </c>
      <c r="C328" s="3">
        <v>240</v>
      </c>
      <c r="D328" s="8">
        <v>2844910.79</v>
      </c>
    </row>
    <row r="329" spans="1:4" ht="31.5" x14ac:dyDescent="0.25">
      <c r="A329" s="4" t="s">
        <v>374</v>
      </c>
      <c r="B329" s="5" t="s">
        <v>45</v>
      </c>
      <c r="C329" s="6"/>
      <c r="D329" s="7">
        <f>D330</f>
        <v>0</v>
      </c>
    </row>
    <row r="330" spans="1:4" s="9" customFormat="1" ht="19.350000000000001" customHeight="1" x14ac:dyDescent="0.25">
      <c r="A330" s="4" t="s">
        <v>422</v>
      </c>
      <c r="B330" s="5">
        <v>920084570</v>
      </c>
      <c r="C330" s="6"/>
      <c r="D330" s="7">
        <f t="shared" ref="D330:D331" si="56">D331</f>
        <v>0</v>
      </c>
    </row>
    <row r="331" spans="1:4" ht="31.5" x14ac:dyDescent="0.25">
      <c r="A331" s="1" t="s">
        <v>335</v>
      </c>
      <c r="B331" s="2">
        <v>920084570</v>
      </c>
      <c r="C331" s="3">
        <v>200</v>
      </c>
      <c r="D331" s="8">
        <f t="shared" si="56"/>
        <v>0</v>
      </c>
    </row>
    <row r="332" spans="1:4" ht="31.5" x14ac:dyDescent="0.25">
      <c r="A332" s="1" t="s">
        <v>336</v>
      </c>
      <c r="B332" s="2">
        <v>920084570</v>
      </c>
      <c r="C332" s="3">
        <v>240</v>
      </c>
      <c r="D332" s="8">
        <v>0</v>
      </c>
    </row>
    <row r="333" spans="1:4" ht="47.25" x14ac:dyDescent="0.25">
      <c r="A333" s="4" t="s">
        <v>308</v>
      </c>
      <c r="B333" s="5" t="s">
        <v>46</v>
      </c>
      <c r="C333" s="6"/>
      <c r="D333" s="7">
        <f>D334+D337</f>
        <v>220000</v>
      </c>
    </row>
    <row r="334" spans="1:4" x14ac:dyDescent="0.25">
      <c r="A334" s="4" t="s">
        <v>415</v>
      </c>
      <c r="B334" s="5">
        <v>1000071400</v>
      </c>
      <c r="C334" s="6"/>
      <c r="D334" s="7">
        <f t="shared" ref="D334:D335" si="57">D335</f>
        <v>0</v>
      </c>
    </row>
    <row r="335" spans="1:4" ht="31.5" x14ac:dyDescent="0.25">
      <c r="A335" s="23" t="s">
        <v>362</v>
      </c>
      <c r="B335" s="2">
        <v>1000071400</v>
      </c>
      <c r="C335" s="3">
        <v>400</v>
      </c>
      <c r="D335" s="8">
        <f t="shared" si="57"/>
        <v>0</v>
      </c>
    </row>
    <row r="336" spans="1:4" x14ac:dyDescent="0.25">
      <c r="A336" s="23" t="s">
        <v>363</v>
      </c>
      <c r="B336" s="2">
        <v>1000071400</v>
      </c>
      <c r="C336" s="3">
        <v>410</v>
      </c>
      <c r="D336" s="8">
        <v>0</v>
      </c>
    </row>
    <row r="337" spans="1:4" s="9" customFormat="1" ht="63" x14ac:dyDescent="0.25">
      <c r="A337" s="4" t="s">
        <v>322</v>
      </c>
      <c r="B337" s="5" t="s">
        <v>47</v>
      </c>
      <c r="C337" s="6"/>
      <c r="D337" s="7">
        <f>D340+D338</f>
        <v>220000</v>
      </c>
    </row>
    <row r="338" spans="1:4" ht="49.35" customHeight="1" x14ac:dyDescent="0.25">
      <c r="A338" s="1" t="s">
        <v>333</v>
      </c>
      <c r="B338" s="2" t="s">
        <v>47</v>
      </c>
      <c r="C338" s="3">
        <v>100</v>
      </c>
      <c r="D338" s="8">
        <f t="shared" ref="D338" si="58">D339</f>
        <v>23150</v>
      </c>
    </row>
    <row r="339" spans="1:4" ht="19.149999999999999" customHeight="1" x14ac:dyDescent="0.25">
      <c r="A339" s="1" t="s">
        <v>334</v>
      </c>
      <c r="B339" s="2" t="s">
        <v>47</v>
      </c>
      <c r="C339" s="3">
        <v>120</v>
      </c>
      <c r="D339" s="8">
        <v>23150</v>
      </c>
    </row>
    <row r="340" spans="1:4" ht="31.5" x14ac:dyDescent="0.25">
      <c r="A340" s="1" t="s">
        <v>335</v>
      </c>
      <c r="B340" s="2" t="s">
        <v>47</v>
      </c>
      <c r="C340" s="3">
        <v>200</v>
      </c>
      <c r="D340" s="8">
        <f t="shared" ref="D340" si="59">D341</f>
        <v>196850</v>
      </c>
    </row>
    <row r="341" spans="1:4" ht="31.5" x14ac:dyDescent="0.25">
      <c r="A341" s="1" t="s">
        <v>336</v>
      </c>
      <c r="B341" s="2" t="s">
        <v>47</v>
      </c>
      <c r="C341" s="3">
        <v>240</v>
      </c>
      <c r="D341" s="8">
        <v>196850</v>
      </c>
    </row>
    <row r="342" spans="1:4" ht="47.25" x14ac:dyDescent="0.25">
      <c r="A342" s="4" t="s">
        <v>299</v>
      </c>
      <c r="B342" s="5" t="s">
        <v>48</v>
      </c>
      <c r="C342" s="6"/>
      <c r="D342" s="7">
        <f>D343+D346+D349+D352+D355+D358+D361+D364+D367+D370+D373</f>
        <v>9712812.9800000004</v>
      </c>
    </row>
    <row r="343" spans="1:4" x14ac:dyDescent="0.25">
      <c r="A343" s="4" t="s">
        <v>415</v>
      </c>
      <c r="B343" s="5">
        <v>1200071400</v>
      </c>
      <c r="C343" s="6"/>
      <c r="D343" s="7">
        <f t="shared" ref="D343:D344" si="60">D344</f>
        <v>1027806.69</v>
      </c>
    </row>
    <row r="344" spans="1:4" ht="31.5" x14ac:dyDescent="0.25">
      <c r="A344" s="1" t="s">
        <v>335</v>
      </c>
      <c r="B344" s="2">
        <v>1200071400</v>
      </c>
      <c r="C344" s="3">
        <v>200</v>
      </c>
      <c r="D344" s="8">
        <f t="shared" si="60"/>
        <v>1027806.69</v>
      </c>
    </row>
    <row r="345" spans="1:4" ht="31.5" x14ac:dyDescent="0.25">
      <c r="A345" s="1" t="s">
        <v>336</v>
      </c>
      <c r="B345" s="2">
        <v>1200071400</v>
      </c>
      <c r="C345" s="3">
        <v>240</v>
      </c>
      <c r="D345" s="8">
        <v>1027806.69</v>
      </c>
    </row>
    <row r="346" spans="1:4" s="9" customFormat="1" ht="32.1" customHeight="1" x14ac:dyDescent="0.25">
      <c r="A346" s="4" t="s">
        <v>519</v>
      </c>
      <c r="B346" s="5" t="s">
        <v>520</v>
      </c>
      <c r="C346" s="6"/>
      <c r="D346" s="7">
        <f t="shared" ref="D346" si="61">D347</f>
        <v>3359349.31</v>
      </c>
    </row>
    <row r="347" spans="1:4" ht="31.5" x14ac:dyDescent="0.25">
      <c r="A347" s="1" t="s">
        <v>335</v>
      </c>
      <c r="B347" s="2" t="s">
        <v>520</v>
      </c>
      <c r="C347" s="3">
        <v>200</v>
      </c>
      <c r="D347" s="8">
        <f>D348</f>
        <v>3359349.31</v>
      </c>
    </row>
    <row r="348" spans="1:4" ht="31.5" x14ac:dyDescent="0.25">
      <c r="A348" s="1" t="s">
        <v>336</v>
      </c>
      <c r="B348" s="2" t="s">
        <v>520</v>
      </c>
      <c r="C348" s="3">
        <v>240</v>
      </c>
      <c r="D348" s="8">
        <v>3359349.31</v>
      </c>
    </row>
    <row r="349" spans="1:4" s="9" customFormat="1" ht="31.5" x14ac:dyDescent="0.25">
      <c r="A349" s="4" t="s">
        <v>266</v>
      </c>
      <c r="B349" s="5" t="s">
        <v>49</v>
      </c>
      <c r="C349" s="6"/>
      <c r="D349" s="7">
        <f t="shared" ref="D349:D350" si="62">D350</f>
        <v>50000</v>
      </c>
    </row>
    <row r="350" spans="1:4" ht="31.5" x14ac:dyDescent="0.25">
      <c r="A350" s="1" t="s">
        <v>335</v>
      </c>
      <c r="B350" s="2" t="s">
        <v>49</v>
      </c>
      <c r="C350" s="3">
        <v>200</v>
      </c>
      <c r="D350" s="8">
        <f t="shared" si="62"/>
        <v>50000</v>
      </c>
    </row>
    <row r="351" spans="1:4" ht="31.5" x14ac:dyDescent="0.25">
      <c r="A351" s="1" t="s">
        <v>336</v>
      </c>
      <c r="B351" s="2" t="s">
        <v>49</v>
      </c>
      <c r="C351" s="3">
        <v>240</v>
      </c>
      <c r="D351" s="8">
        <v>50000</v>
      </c>
    </row>
    <row r="352" spans="1:4" s="9" customFormat="1" x14ac:dyDescent="0.25">
      <c r="A352" s="4" t="s">
        <v>191</v>
      </c>
      <c r="B352" s="5" t="s">
        <v>50</v>
      </c>
      <c r="C352" s="6"/>
      <c r="D352" s="7">
        <f t="shared" ref="D352:D353" si="63">D353</f>
        <v>383131.69</v>
      </c>
    </row>
    <row r="353" spans="1:4" ht="31.5" x14ac:dyDescent="0.25">
      <c r="A353" s="1" t="s">
        <v>335</v>
      </c>
      <c r="B353" s="2" t="s">
        <v>50</v>
      </c>
      <c r="C353" s="3">
        <v>200</v>
      </c>
      <c r="D353" s="8">
        <f t="shared" si="63"/>
        <v>383131.69</v>
      </c>
    </row>
    <row r="354" spans="1:4" ht="31.5" x14ac:dyDescent="0.25">
      <c r="A354" s="1" t="s">
        <v>336</v>
      </c>
      <c r="B354" s="2" t="s">
        <v>50</v>
      </c>
      <c r="C354" s="3">
        <v>240</v>
      </c>
      <c r="D354" s="8">
        <v>383131.69</v>
      </c>
    </row>
    <row r="355" spans="1:4" s="9" customFormat="1" x14ac:dyDescent="0.25">
      <c r="A355" s="4" t="s">
        <v>201</v>
      </c>
      <c r="B355" s="5" t="s">
        <v>51</v>
      </c>
      <c r="C355" s="6"/>
      <c r="D355" s="7">
        <f t="shared" ref="D355:D356" si="64">D356</f>
        <v>3236531.96</v>
      </c>
    </row>
    <row r="356" spans="1:4" ht="31.5" x14ac:dyDescent="0.25">
      <c r="A356" s="1" t="s">
        <v>335</v>
      </c>
      <c r="B356" s="2" t="s">
        <v>51</v>
      </c>
      <c r="C356" s="3">
        <v>200</v>
      </c>
      <c r="D356" s="8">
        <f t="shared" si="64"/>
        <v>3236531.96</v>
      </c>
    </row>
    <row r="357" spans="1:4" ht="31.5" x14ac:dyDescent="0.25">
      <c r="A357" s="1" t="s">
        <v>336</v>
      </c>
      <c r="B357" s="2" t="s">
        <v>51</v>
      </c>
      <c r="C357" s="3">
        <v>240</v>
      </c>
      <c r="D357" s="8">
        <v>3236531.96</v>
      </c>
    </row>
    <row r="358" spans="1:4" s="9" customFormat="1" ht="31.5" x14ac:dyDescent="0.25">
      <c r="A358" s="4" t="s">
        <v>214</v>
      </c>
      <c r="B358" s="5" t="s">
        <v>52</v>
      </c>
      <c r="C358" s="6"/>
      <c r="D358" s="7">
        <f t="shared" ref="D358:D359" si="65">D359</f>
        <v>270246.21000000002</v>
      </c>
    </row>
    <row r="359" spans="1:4" ht="31.5" x14ac:dyDescent="0.25">
      <c r="A359" s="1" t="s">
        <v>335</v>
      </c>
      <c r="B359" s="2" t="s">
        <v>52</v>
      </c>
      <c r="C359" s="3">
        <v>200</v>
      </c>
      <c r="D359" s="8">
        <f t="shared" si="65"/>
        <v>270246.21000000002</v>
      </c>
    </row>
    <row r="360" spans="1:4" ht="31.5" x14ac:dyDescent="0.25">
      <c r="A360" s="1" t="s">
        <v>336</v>
      </c>
      <c r="B360" s="2" t="s">
        <v>52</v>
      </c>
      <c r="C360" s="3">
        <v>240</v>
      </c>
      <c r="D360" s="8">
        <v>270246.21000000002</v>
      </c>
    </row>
    <row r="361" spans="1:4" s="9" customFormat="1" ht="31.5" x14ac:dyDescent="0.25">
      <c r="A361" s="4" t="s">
        <v>354</v>
      </c>
      <c r="B361" s="5" t="s">
        <v>53</v>
      </c>
      <c r="C361" s="6"/>
      <c r="D361" s="7">
        <f t="shared" ref="D361:D362" si="66">D362</f>
        <v>24819.599999999999</v>
      </c>
    </row>
    <row r="362" spans="1:4" ht="31.5" x14ac:dyDescent="0.25">
      <c r="A362" s="1" t="s">
        <v>335</v>
      </c>
      <c r="B362" s="2" t="s">
        <v>53</v>
      </c>
      <c r="C362" s="3">
        <v>200</v>
      </c>
      <c r="D362" s="8">
        <f t="shared" si="66"/>
        <v>24819.599999999999</v>
      </c>
    </row>
    <row r="363" spans="1:4" ht="31.5" x14ac:dyDescent="0.25">
      <c r="A363" s="1" t="s">
        <v>336</v>
      </c>
      <c r="B363" s="2" t="s">
        <v>53</v>
      </c>
      <c r="C363" s="3">
        <v>240</v>
      </c>
      <c r="D363" s="8">
        <v>24819.599999999999</v>
      </c>
    </row>
    <row r="364" spans="1:4" s="9" customFormat="1" x14ac:dyDescent="0.25">
      <c r="A364" s="4" t="s">
        <v>186</v>
      </c>
      <c r="B364" s="5" t="s">
        <v>54</v>
      </c>
      <c r="C364" s="6"/>
      <c r="D364" s="7">
        <f t="shared" ref="D364:D365" si="67">D365</f>
        <v>273907.17</v>
      </c>
    </row>
    <row r="365" spans="1:4" ht="31.5" x14ac:dyDescent="0.25">
      <c r="A365" s="1" t="s">
        <v>335</v>
      </c>
      <c r="B365" s="2" t="s">
        <v>54</v>
      </c>
      <c r="C365" s="3">
        <v>200</v>
      </c>
      <c r="D365" s="8">
        <f t="shared" si="67"/>
        <v>273907.17</v>
      </c>
    </row>
    <row r="366" spans="1:4" ht="31.5" x14ac:dyDescent="0.25">
      <c r="A366" s="1" t="s">
        <v>336</v>
      </c>
      <c r="B366" s="2" t="s">
        <v>54</v>
      </c>
      <c r="C366" s="3">
        <v>240</v>
      </c>
      <c r="D366" s="8">
        <v>273907.17</v>
      </c>
    </row>
    <row r="367" spans="1:4" s="9" customFormat="1" x14ac:dyDescent="0.25">
      <c r="A367" s="4" t="s">
        <v>369</v>
      </c>
      <c r="B367" s="5" t="s">
        <v>55</v>
      </c>
      <c r="C367" s="6"/>
      <c r="D367" s="7">
        <f t="shared" ref="D367:D368" si="68">D368</f>
        <v>20996.95</v>
      </c>
    </row>
    <row r="368" spans="1:4" ht="31.5" x14ac:dyDescent="0.25">
      <c r="A368" s="1" t="s">
        <v>335</v>
      </c>
      <c r="B368" s="2" t="s">
        <v>55</v>
      </c>
      <c r="C368" s="3">
        <v>200</v>
      </c>
      <c r="D368" s="8">
        <f t="shared" si="68"/>
        <v>20996.95</v>
      </c>
    </row>
    <row r="369" spans="1:4" ht="31.5" x14ac:dyDescent="0.25">
      <c r="A369" s="1" t="s">
        <v>336</v>
      </c>
      <c r="B369" s="2" t="s">
        <v>55</v>
      </c>
      <c r="C369" s="3">
        <v>240</v>
      </c>
      <c r="D369" s="8">
        <v>20996.95</v>
      </c>
    </row>
    <row r="370" spans="1:4" s="9" customFormat="1" x14ac:dyDescent="0.25">
      <c r="A370" s="4" t="s">
        <v>193</v>
      </c>
      <c r="B370" s="5" t="s">
        <v>56</v>
      </c>
      <c r="C370" s="6"/>
      <c r="D370" s="7">
        <f t="shared" ref="D370:D371" si="69">D371</f>
        <v>0</v>
      </c>
    </row>
    <row r="371" spans="1:4" ht="31.5" x14ac:dyDescent="0.25">
      <c r="A371" s="1" t="s">
        <v>335</v>
      </c>
      <c r="B371" s="2" t="s">
        <v>56</v>
      </c>
      <c r="C371" s="3">
        <v>200</v>
      </c>
      <c r="D371" s="8">
        <f t="shared" si="69"/>
        <v>0</v>
      </c>
    </row>
    <row r="372" spans="1:4" ht="31.5" x14ac:dyDescent="0.25">
      <c r="A372" s="1" t="s">
        <v>336</v>
      </c>
      <c r="B372" s="2" t="s">
        <v>56</v>
      </c>
      <c r="C372" s="3">
        <v>240</v>
      </c>
      <c r="D372" s="8">
        <v>0</v>
      </c>
    </row>
    <row r="373" spans="1:4" s="9" customFormat="1" ht="17.25" customHeight="1" x14ac:dyDescent="0.25">
      <c r="A373" s="4" t="s">
        <v>229</v>
      </c>
      <c r="B373" s="5" t="s">
        <v>57</v>
      </c>
      <c r="C373" s="6"/>
      <c r="D373" s="7">
        <f t="shared" ref="D373:D374" si="70">D374</f>
        <v>1066023.3999999999</v>
      </c>
    </row>
    <row r="374" spans="1:4" ht="31.5" x14ac:dyDescent="0.25">
      <c r="A374" s="1" t="s">
        <v>335</v>
      </c>
      <c r="B374" s="2" t="s">
        <v>57</v>
      </c>
      <c r="C374" s="3">
        <v>200</v>
      </c>
      <c r="D374" s="8">
        <f t="shared" si="70"/>
        <v>1066023.3999999999</v>
      </c>
    </row>
    <row r="375" spans="1:4" ht="31.5" x14ac:dyDescent="0.25">
      <c r="A375" s="1" t="s">
        <v>336</v>
      </c>
      <c r="B375" s="2" t="s">
        <v>57</v>
      </c>
      <c r="C375" s="3">
        <v>240</v>
      </c>
      <c r="D375" s="8">
        <v>1066023.3999999999</v>
      </c>
    </row>
    <row r="376" spans="1:4" ht="47.25" x14ac:dyDescent="0.25">
      <c r="A376" s="4" t="s">
        <v>287</v>
      </c>
      <c r="B376" s="5" t="s">
        <v>58</v>
      </c>
      <c r="C376" s="6"/>
      <c r="D376" s="7">
        <f>D377+D380+D383+D386</f>
        <v>10861578.659999998</v>
      </c>
    </row>
    <row r="377" spans="1:4" s="9" customFormat="1" x14ac:dyDescent="0.25">
      <c r="A377" s="4" t="s">
        <v>204</v>
      </c>
      <c r="B377" s="5" t="s">
        <v>59</v>
      </c>
      <c r="C377" s="6"/>
      <c r="D377" s="7">
        <f t="shared" ref="D377:D378" si="71">D378</f>
        <v>10000</v>
      </c>
    </row>
    <row r="378" spans="1:4" ht="31.5" x14ac:dyDescent="0.25">
      <c r="A378" s="1" t="s">
        <v>335</v>
      </c>
      <c r="B378" s="2" t="s">
        <v>59</v>
      </c>
      <c r="C378" s="3">
        <v>200</v>
      </c>
      <c r="D378" s="8">
        <f t="shared" si="71"/>
        <v>10000</v>
      </c>
    </row>
    <row r="379" spans="1:4" ht="31.5" x14ac:dyDescent="0.25">
      <c r="A379" s="1" t="s">
        <v>336</v>
      </c>
      <c r="B379" s="2" t="s">
        <v>59</v>
      </c>
      <c r="C379" s="3">
        <v>240</v>
      </c>
      <c r="D379" s="8">
        <v>10000</v>
      </c>
    </row>
    <row r="380" spans="1:4" s="9" customFormat="1" ht="66.599999999999994" customHeight="1" x14ac:dyDescent="0.25">
      <c r="A380" s="4" t="s">
        <v>326</v>
      </c>
      <c r="B380" s="5" t="s">
        <v>60</v>
      </c>
      <c r="C380" s="6"/>
      <c r="D380" s="7">
        <f t="shared" ref="D380:D381" si="72">D381</f>
        <v>9947969.8099999987</v>
      </c>
    </row>
    <row r="381" spans="1:4" ht="31.5" x14ac:dyDescent="0.25">
      <c r="A381" s="1" t="s">
        <v>335</v>
      </c>
      <c r="B381" s="2" t="s">
        <v>60</v>
      </c>
      <c r="C381" s="3">
        <v>200</v>
      </c>
      <c r="D381" s="8">
        <f t="shared" si="72"/>
        <v>9947969.8099999987</v>
      </c>
    </row>
    <row r="382" spans="1:4" ht="31.5" x14ac:dyDescent="0.25">
      <c r="A382" s="1" t="s">
        <v>336</v>
      </c>
      <c r="B382" s="2" t="s">
        <v>60</v>
      </c>
      <c r="C382" s="3">
        <v>240</v>
      </c>
      <c r="D382" s="8">
        <f>2690615.85+3264952.52+1737107.15+2255294.29</f>
        <v>9947969.8099999987</v>
      </c>
    </row>
    <row r="383" spans="1:4" s="9" customFormat="1" x14ac:dyDescent="0.25">
      <c r="A383" s="4" t="s">
        <v>195</v>
      </c>
      <c r="B383" s="5" t="s">
        <v>61</v>
      </c>
      <c r="C383" s="6"/>
      <c r="D383" s="7">
        <f t="shared" ref="D383:D387" si="73">D384</f>
        <v>147616.1</v>
      </c>
    </row>
    <row r="384" spans="1:4" ht="31.5" x14ac:dyDescent="0.25">
      <c r="A384" s="1" t="s">
        <v>335</v>
      </c>
      <c r="B384" s="2" t="s">
        <v>61</v>
      </c>
      <c r="C384" s="3">
        <v>200</v>
      </c>
      <c r="D384" s="8">
        <f t="shared" si="73"/>
        <v>147616.1</v>
      </c>
    </row>
    <row r="385" spans="1:4" ht="31.5" x14ac:dyDescent="0.25">
      <c r="A385" s="1" t="s">
        <v>336</v>
      </c>
      <c r="B385" s="2" t="s">
        <v>61</v>
      </c>
      <c r="C385" s="3">
        <v>240</v>
      </c>
      <c r="D385" s="8">
        <f>62500+22620+62496.1</f>
        <v>147616.1</v>
      </c>
    </row>
    <row r="386" spans="1:4" s="9" customFormat="1" ht="47.65" customHeight="1" x14ac:dyDescent="0.25">
      <c r="A386" s="4" t="s">
        <v>440</v>
      </c>
      <c r="B386" s="5" t="s">
        <v>439</v>
      </c>
      <c r="C386" s="6"/>
      <c r="D386" s="7">
        <f t="shared" si="73"/>
        <v>755992.75</v>
      </c>
    </row>
    <row r="387" spans="1:4" ht="31.5" x14ac:dyDescent="0.25">
      <c r="A387" s="1" t="s">
        <v>335</v>
      </c>
      <c r="B387" s="2" t="s">
        <v>439</v>
      </c>
      <c r="C387" s="3">
        <v>200</v>
      </c>
      <c r="D387" s="8">
        <f t="shared" si="73"/>
        <v>755992.75</v>
      </c>
    </row>
    <row r="388" spans="1:4" ht="31.5" x14ac:dyDescent="0.25">
      <c r="A388" s="1" t="s">
        <v>336</v>
      </c>
      <c r="B388" s="2" t="s">
        <v>439</v>
      </c>
      <c r="C388" s="3">
        <v>240</v>
      </c>
      <c r="D388" s="8">
        <v>755992.75</v>
      </c>
    </row>
    <row r="389" spans="1:4" ht="47.25" x14ac:dyDescent="0.25">
      <c r="A389" s="4" t="s">
        <v>288</v>
      </c>
      <c r="B389" s="5" t="s">
        <v>62</v>
      </c>
      <c r="C389" s="6"/>
      <c r="D389" s="7">
        <f>D390+D401+D404+D407+D410+D413+D416+D419+D422+D398</f>
        <v>13898698</v>
      </c>
    </row>
    <row r="390" spans="1:4" ht="31.5" x14ac:dyDescent="0.25">
      <c r="A390" s="4" t="s">
        <v>349</v>
      </c>
      <c r="B390" s="5" t="s">
        <v>63</v>
      </c>
      <c r="C390" s="6"/>
      <c r="D390" s="7">
        <f>D391+D393+D395</f>
        <v>12389878</v>
      </c>
    </row>
    <row r="391" spans="1:4" ht="48.75" customHeight="1" x14ac:dyDescent="0.25">
      <c r="A391" s="1" t="s">
        <v>333</v>
      </c>
      <c r="B391" s="2" t="s">
        <v>63</v>
      </c>
      <c r="C391" s="3">
        <v>100</v>
      </c>
      <c r="D391" s="8">
        <f>D392</f>
        <v>11528584.42</v>
      </c>
    </row>
    <row r="392" spans="1:4" ht="19.350000000000001" customHeight="1" x14ac:dyDescent="0.25">
      <c r="A392" s="1" t="s">
        <v>334</v>
      </c>
      <c r="B392" s="2" t="s">
        <v>63</v>
      </c>
      <c r="C392" s="3" t="s">
        <v>350</v>
      </c>
      <c r="D392" s="8">
        <v>11528584.42</v>
      </c>
    </row>
    <row r="393" spans="1:4" ht="31.5" x14ac:dyDescent="0.25">
      <c r="A393" s="1" t="s">
        <v>335</v>
      </c>
      <c r="B393" s="2" t="s">
        <v>63</v>
      </c>
      <c r="C393" s="3">
        <v>200</v>
      </c>
      <c r="D393" s="8">
        <f>D394</f>
        <v>800856.08</v>
      </c>
    </row>
    <row r="394" spans="1:4" ht="31.5" x14ac:dyDescent="0.25">
      <c r="A394" s="1" t="s">
        <v>336</v>
      </c>
      <c r="B394" s="2" t="s">
        <v>63</v>
      </c>
      <c r="C394" s="3">
        <v>240</v>
      </c>
      <c r="D394" s="8">
        <v>800856.08</v>
      </c>
    </row>
    <row r="395" spans="1:4" x14ac:dyDescent="0.25">
      <c r="A395" s="1" t="s">
        <v>347</v>
      </c>
      <c r="B395" s="2" t="s">
        <v>63</v>
      </c>
      <c r="C395" s="3">
        <v>800</v>
      </c>
      <c r="D395" s="8">
        <f>D396+D397</f>
        <v>60437.5</v>
      </c>
    </row>
    <row r="396" spans="1:4" x14ac:dyDescent="0.25">
      <c r="A396" s="23" t="s">
        <v>365</v>
      </c>
      <c r="B396" s="2" t="s">
        <v>63</v>
      </c>
      <c r="C396" s="3">
        <v>830</v>
      </c>
      <c r="D396" s="8">
        <v>60000</v>
      </c>
    </row>
    <row r="397" spans="1:4" x14ac:dyDescent="0.25">
      <c r="A397" s="1" t="s">
        <v>348</v>
      </c>
      <c r="B397" s="2" t="s">
        <v>63</v>
      </c>
      <c r="C397" s="3">
        <v>850</v>
      </c>
      <c r="D397" s="8">
        <v>437.5</v>
      </c>
    </row>
    <row r="398" spans="1:4" s="9" customFormat="1" ht="32.1" customHeight="1" x14ac:dyDescent="0.25">
      <c r="A398" s="4" t="s">
        <v>398</v>
      </c>
      <c r="B398" s="5" t="s">
        <v>379</v>
      </c>
      <c r="C398" s="6"/>
      <c r="D398" s="7">
        <f t="shared" ref="D398:D399" si="74">D399</f>
        <v>908820</v>
      </c>
    </row>
    <row r="399" spans="1:4" ht="31.5" x14ac:dyDescent="0.25">
      <c r="A399" s="1" t="s">
        <v>335</v>
      </c>
      <c r="B399" s="2" t="s">
        <v>379</v>
      </c>
      <c r="C399" s="3">
        <v>200</v>
      </c>
      <c r="D399" s="8">
        <f t="shared" si="74"/>
        <v>908820</v>
      </c>
    </row>
    <row r="400" spans="1:4" ht="31.5" x14ac:dyDescent="0.25">
      <c r="A400" s="1" t="s">
        <v>336</v>
      </c>
      <c r="B400" s="2" t="s">
        <v>379</v>
      </c>
      <c r="C400" s="3">
        <v>240</v>
      </c>
      <c r="D400" s="8">
        <v>908820</v>
      </c>
    </row>
    <row r="401" spans="1:4" s="9" customFormat="1" hidden="1" x14ac:dyDescent="0.25">
      <c r="A401" s="4" t="s">
        <v>202</v>
      </c>
      <c r="B401" s="5" t="s">
        <v>64</v>
      </c>
      <c r="C401" s="6"/>
      <c r="D401" s="7">
        <f t="shared" ref="D401:D402" si="75">D402</f>
        <v>0</v>
      </c>
    </row>
    <row r="402" spans="1:4" ht="31.5" hidden="1" x14ac:dyDescent="0.25">
      <c r="A402" s="1" t="s">
        <v>335</v>
      </c>
      <c r="B402" s="2" t="s">
        <v>64</v>
      </c>
      <c r="C402" s="3">
        <v>200</v>
      </c>
      <c r="D402" s="8">
        <f t="shared" si="75"/>
        <v>0</v>
      </c>
    </row>
    <row r="403" spans="1:4" ht="31.5" hidden="1" x14ac:dyDescent="0.25">
      <c r="A403" s="1" t="s">
        <v>336</v>
      </c>
      <c r="B403" s="2" t="s">
        <v>64</v>
      </c>
      <c r="C403" s="3">
        <v>240</v>
      </c>
      <c r="D403" s="8">
        <v>0</v>
      </c>
    </row>
    <row r="404" spans="1:4" s="9" customFormat="1" x14ac:dyDescent="0.25">
      <c r="A404" s="4" t="s">
        <v>197</v>
      </c>
      <c r="B404" s="5" t="s">
        <v>65</v>
      </c>
      <c r="C404" s="6"/>
      <c r="D404" s="7">
        <f t="shared" ref="D404:D405" si="76">D405</f>
        <v>0</v>
      </c>
    </row>
    <row r="405" spans="1:4" ht="31.5" x14ac:dyDescent="0.25">
      <c r="A405" s="1" t="s">
        <v>335</v>
      </c>
      <c r="B405" s="2" t="s">
        <v>65</v>
      </c>
      <c r="C405" s="3">
        <v>200</v>
      </c>
      <c r="D405" s="8">
        <f t="shared" si="76"/>
        <v>0</v>
      </c>
    </row>
    <row r="406" spans="1:4" ht="31.5" x14ac:dyDescent="0.25">
      <c r="A406" s="1" t="s">
        <v>336</v>
      </c>
      <c r="B406" s="2" t="s">
        <v>65</v>
      </c>
      <c r="C406" s="3">
        <v>240</v>
      </c>
      <c r="D406" s="8">
        <v>0</v>
      </c>
    </row>
    <row r="407" spans="1:4" s="9" customFormat="1" ht="31.5" x14ac:dyDescent="0.25">
      <c r="A407" s="4" t="s">
        <v>247</v>
      </c>
      <c r="B407" s="5" t="s">
        <v>66</v>
      </c>
      <c r="C407" s="6"/>
      <c r="D407" s="7">
        <f t="shared" ref="D407:D408" si="77">D408</f>
        <v>108000</v>
      </c>
    </row>
    <row r="408" spans="1:4" ht="31.5" x14ac:dyDescent="0.25">
      <c r="A408" s="1" t="s">
        <v>335</v>
      </c>
      <c r="B408" s="2" t="s">
        <v>66</v>
      </c>
      <c r="C408" s="3">
        <v>200</v>
      </c>
      <c r="D408" s="8">
        <f t="shared" si="77"/>
        <v>108000</v>
      </c>
    </row>
    <row r="409" spans="1:4" ht="31.5" x14ac:dyDescent="0.25">
      <c r="A409" s="1" t="s">
        <v>336</v>
      </c>
      <c r="B409" s="2" t="s">
        <v>66</v>
      </c>
      <c r="C409" s="3">
        <v>240</v>
      </c>
      <c r="D409" s="8">
        <v>108000</v>
      </c>
    </row>
    <row r="410" spans="1:4" s="9" customFormat="1" ht="31.5" x14ac:dyDescent="0.25">
      <c r="A410" s="4" t="s">
        <v>281</v>
      </c>
      <c r="B410" s="5" t="s">
        <v>67</v>
      </c>
      <c r="C410" s="6"/>
      <c r="D410" s="7">
        <f t="shared" ref="D410:D411" si="78">D411</f>
        <v>40000</v>
      </c>
    </row>
    <row r="411" spans="1:4" ht="31.5" x14ac:dyDescent="0.25">
      <c r="A411" s="1" t="s">
        <v>335</v>
      </c>
      <c r="B411" s="2" t="s">
        <v>67</v>
      </c>
      <c r="C411" s="3">
        <v>200</v>
      </c>
      <c r="D411" s="8">
        <f t="shared" si="78"/>
        <v>40000</v>
      </c>
    </row>
    <row r="412" spans="1:4" ht="31.5" x14ac:dyDescent="0.25">
      <c r="A412" s="1" t="s">
        <v>336</v>
      </c>
      <c r="B412" s="2" t="s">
        <v>67</v>
      </c>
      <c r="C412" s="3">
        <v>240</v>
      </c>
      <c r="D412" s="8">
        <v>40000</v>
      </c>
    </row>
    <row r="413" spans="1:4" s="9" customFormat="1" ht="49.35" customHeight="1" x14ac:dyDescent="0.25">
      <c r="A413" s="4" t="s">
        <v>312</v>
      </c>
      <c r="B413" s="5" t="s">
        <v>68</v>
      </c>
      <c r="C413" s="6"/>
      <c r="D413" s="7">
        <f t="shared" ref="D413:D414" si="79">D414</f>
        <v>125000</v>
      </c>
    </row>
    <row r="414" spans="1:4" ht="31.5" x14ac:dyDescent="0.25">
      <c r="A414" s="1" t="s">
        <v>335</v>
      </c>
      <c r="B414" s="2" t="s">
        <v>68</v>
      </c>
      <c r="C414" s="3">
        <v>200</v>
      </c>
      <c r="D414" s="8">
        <f t="shared" si="79"/>
        <v>125000</v>
      </c>
    </row>
    <row r="415" spans="1:4" ht="31.5" x14ac:dyDescent="0.25">
      <c r="A415" s="1" t="s">
        <v>336</v>
      </c>
      <c r="B415" s="2" t="s">
        <v>68</v>
      </c>
      <c r="C415" s="3">
        <v>240</v>
      </c>
      <c r="D415" s="8">
        <v>125000</v>
      </c>
    </row>
    <row r="416" spans="1:4" s="9" customFormat="1" ht="31.5" x14ac:dyDescent="0.25">
      <c r="A416" s="4" t="s">
        <v>260</v>
      </c>
      <c r="B416" s="5" t="s">
        <v>69</v>
      </c>
      <c r="C416" s="6"/>
      <c r="D416" s="7">
        <f t="shared" ref="D416:D417" si="80">D417</f>
        <v>50000</v>
      </c>
    </row>
    <row r="417" spans="1:4" ht="31.5" x14ac:dyDescent="0.25">
      <c r="A417" s="1" t="s">
        <v>335</v>
      </c>
      <c r="B417" s="2" t="s">
        <v>69</v>
      </c>
      <c r="C417" s="3">
        <v>200</v>
      </c>
      <c r="D417" s="8">
        <f t="shared" si="80"/>
        <v>50000</v>
      </c>
    </row>
    <row r="418" spans="1:4" ht="31.5" x14ac:dyDescent="0.25">
      <c r="A418" s="1" t="s">
        <v>336</v>
      </c>
      <c r="B418" s="2" t="s">
        <v>69</v>
      </c>
      <c r="C418" s="3">
        <v>240</v>
      </c>
      <c r="D418" s="8">
        <v>50000</v>
      </c>
    </row>
    <row r="419" spans="1:4" s="9" customFormat="1" ht="63" x14ac:dyDescent="0.25">
      <c r="A419" s="4" t="s">
        <v>318</v>
      </c>
      <c r="B419" s="5" t="s">
        <v>70</v>
      </c>
      <c r="C419" s="6"/>
      <c r="D419" s="7">
        <f t="shared" ref="D419:D420" si="81">D420</f>
        <v>50000</v>
      </c>
    </row>
    <row r="420" spans="1:4" ht="31.5" x14ac:dyDescent="0.25">
      <c r="A420" s="1" t="s">
        <v>335</v>
      </c>
      <c r="B420" s="2" t="s">
        <v>70</v>
      </c>
      <c r="C420" s="3">
        <v>200</v>
      </c>
      <c r="D420" s="8">
        <f t="shared" si="81"/>
        <v>50000</v>
      </c>
    </row>
    <row r="421" spans="1:4" ht="31.5" x14ac:dyDescent="0.25">
      <c r="A421" s="1" t="s">
        <v>336</v>
      </c>
      <c r="B421" s="2" t="s">
        <v>70</v>
      </c>
      <c r="C421" s="3">
        <v>240</v>
      </c>
      <c r="D421" s="8">
        <v>50000</v>
      </c>
    </row>
    <row r="422" spans="1:4" s="9" customFormat="1" ht="61.5" customHeight="1" x14ac:dyDescent="0.25">
      <c r="A422" s="4" t="s">
        <v>370</v>
      </c>
      <c r="B422" s="5" t="s">
        <v>71</v>
      </c>
      <c r="C422" s="6"/>
      <c r="D422" s="7">
        <f t="shared" ref="D422:D423" si="82">D423</f>
        <v>227000</v>
      </c>
    </row>
    <row r="423" spans="1:4" ht="31.5" x14ac:dyDescent="0.25">
      <c r="A423" s="1" t="s">
        <v>335</v>
      </c>
      <c r="B423" s="2" t="s">
        <v>71</v>
      </c>
      <c r="C423" s="3">
        <v>200</v>
      </c>
      <c r="D423" s="8">
        <f t="shared" si="82"/>
        <v>227000</v>
      </c>
    </row>
    <row r="424" spans="1:4" ht="31.5" x14ac:dyDescent="0.25">
      <c r="A424" s="1" t="s">
        <v>336</v>
      </c>
      <c r="B424" s="2" t="s">
        <v>71</v>
      </c>
      <c r="C424" s="3">
        <v>240</v>
      </c>
      <c r="D424" s="8">
        <v>227000</v>
      </c>
    </row>
    <row r="425" spans="1:4" ht="31.5" x14ac:dyDescent="0.25">
      <c r="A425" s="4" t="s">
        <v>275</v>
      </c>
      <c r="B425" s="5" t="s">
        <v>72</v>
      </c>
      <c r="C425" s="6"/>
      <c r="D425" s="7">
        <f>D426+D429+D432+D435+D438+D441</f>
        <v>40525961.420000002</v>
      </c>
    </row>
    <row r="426" spans="1:4" ht="33.4" customHeight="1" x14ac:dyDescent="0.25">
      <c r="A426" s="4" t="s">
        <v>387</v>
      </c>
      <c r="B426" s="5">
        <v>1600078600</v>
      </c>
      <c r="C426" s="6"/>
      <c r="D426" s="7">
        <f t="shared" ref="D426:D427" si="83">D427</f>
        <v>5628252.3200000003</v>
      </c>
    </row>
    <row r="427" spans="1:4" ht="31.5" x14ac:dyDescent="0.25">
      <c r="A427" s="1" t="s">
        <v>335</v>
      </c>
      <c r="B427" s="2">
        <v>1600078600</v>
      </c>
      <c r="C427" s="3">
        <v>200</v>
      </c>
      <c r="D427" s="8">
        <f t="shared" si="83"/>
        <v>5628252.3200000003</v>
      </c>
    </row>
    <row r="428" spans="1:4" ht="31.5" x14ac:dyDescent="0.25">
      <c r="A428" s="1" t="s">
        <v>336</v>
      </c>
      <c r="B428" s="2">
        <v>1600078600</v>
      </c>
      <c r="C428" s="3">
        <v>240</v>
      </c>
      <c r="D428" s="8">
        <v>5628252.3200000003</v>
      </c>
    </row>
    <row r="429" spans="1:4" ht="31.5" x14ac:dyDescent="0.25">
      <c r="A429" s="4" t="s">
        <v>244</v>
      </c>
      <c r="B429" s="5">
        <v>1600081720</v>
      </c>
      <c r="C429" s="6"/>
      <c r="D429" s="7">
        <f t="shared" ref="D429:D430" si="84">D430</f>
        <v>19989</v>
      </c>
    </row>
    <row r="430" spans="1:4" ht="31.5" x14ac:dyDescent="0.25">
      <c r="A430" s="1" t="s">
        <v>335</v>
      </c>
      <c r="B430" s="2" t="s">
        <v>73</v>
      </c>
      <c r="C430" s="3">
        <v>200</v>
      </c>
      <c r="D430" s="8">
        <f t="shared" si="84"/>
        <v>19989</v>
      </c>
    </row>
    <row r="431" spans="1:4" ht="31.5" x14ac:dyDescent="0.25">
      <c r="A431" s="1" t="s">
        <v>336</v>
      </c>
      <c r="B431" s="2" t="s">
        <v>73</v>
      </c>
      <c r="C431" s="3">
        <v>240</v>
      </c>
      <c r="D431" s="8">
        <v>19989</v>
      </c>
    </row>
    <row r="432" spans="1:4" s="9" customFormat="1" ht="31.9" customHeight="1" x14ac:dyDescent="0.25">
      <c r="A432" s="4" t="s">
        <v>291</v>
      </c>
      <c r="B432" s="5" t="s">
        <v>74</v>
      </c>
      <c r="C432" s="6"/>
      <c r="D432" s="7">
        <f t="shared" ref="D432:D433" si="85">D433</f>
        <v>339000</v>
      </c>
    </row>
    <row r="433" spans="1:4" ht="31.5" x14ac:dyDescent="0.25">
      <c r="A433" s="1" t="s">
        <v>335</v>
      </c>
      <c r="B433" s="2" t="s">
        <v>74</v>
      </c>
      <c r="C433" s="3">
        <v>200</v>
      </c>
      <c r="D433" s="8">
        <f t="shared" si="85"/>
        <v>339000</v>
      </c>
    </row>
    <row r="434" spans="1:4" ht="31.5" x14ac:dyDescent="0.25">
      <c r="A434" s="1" t="s">
        <v>336</v>
      </c>
      <c r="B434" s="2" t="s">
        <v>74</v>
      </c>
      <c r="C434" s="3">
        <v>240</v>
      </c>
      <c r="D434" s="8">
        <v>339000</v>
      </c>
    </row>
    <row r="435" spans="1:4" s="9" customFormat="1" ht="156.75" customHeight="1" x14ac:dyDescent="0.25">
      <c r="A435" s="4" t="s">
        <v>378</v>
      </c>
      <c r="B435" s="5">
        <v>1600083600</v>
      </c>
      <c r="C435" s="6"/>
      <c r="D435" s="7">
        <f t="shared" ref="D435" si="86">D436</f>
        <v>21495135.539999999</v>
      </c>
    </row>
    <row r="436" spans="1:4" ht="31.5" x14ac:dyDescent="0.25">
      <c r="A436" s="1" t="s">
        <v>335</v>
      </c>
      <c r="B436" s="2">
        <v>1600083600</v>
      </c>
      <c r="C436" s="3">
        <v>200</v>
      </c>
      <c r="D436" s="8">
        <f>D437</f>
        <v>21495135.539999999</v>
      </c>
    </row>
    <row r="437" spans="1:4" ht="31.5" x14ac:dyDescent="0.25">
      <c r="A437" s="1" t="s">
        <v>336</v>
      </c>
      <c r="B437" s="2">
        <v>1600083600</v>
      </c>
      <c r="C437" s="3">
        <v>240</v>
      </c>
      <c r="D437" s="8">
        <v>21495135.539999999</v>
      </c>
    </row>
    <row r="438" spans="1:4" s="9" customFormat="1" ht="20.65" customHeight="1" x14ac:dyDescent="0.25">
      <c r="A438" s="4" t="s">
        <v>230</v>
      </c>
      <c r="B438" s="5" t="s">
        <v>75</v>
      </c>
      <c r="C438" s="6"/>
      <c r="D438" s="7">
        <f t="shared" ref="D438:D442" si="87">D439</f>
        <v>1946000</v>
      </c>
    </row>
    <row r="439" spans="1:4" ht="31.5" x14ac:dyDescent="0.25">
      <c r="A439" s="1" t="s">
        <v>335</v>
      </c>
      <c r="B439" s="2" t="s">
        <v>75</v>
      </c>
      <c r="C439" s="3">
        <v>200</v>
      </c>
      <c r="D439" s="8">
        <f t="shared" si="87"/>
        <v>1946000</v>
      </c>
    </row>
    <row r="440" spans="1:4" ht="31.5" x14ac:dyDescent="0.25">
      <c r="A440" s="1" t="s">
        <v>336</v>
      </c>
      <c r="B440" s="2" t="s">
        <v>75</v>
      </c>
      <c r="C440" s="3">
        <v>240</v>
      </c>
      <c r="D440" s="8">
        <v>1946000</v>
      </c>
    </row>
    <row r="441" spans="1:4" s="9" customFormat="1" ht="31.15" customHeight="1" x14ac:dyDescent="0.25">
      <c r="A441" s="4" t="s">
        <v>278</v>
      </c>
      <c r="B441" s="5" t="s">
        <v>426</v>
      </c>
      <c r="C441" s="6"/>
      <c r="D441" s="7">
        <f t="shared" si="87"/>
        <v>11097584.560000001</v>
      </c>
    </row>
    <row r="442" spans="1:4" ht="31.5" x14ac:dyDescent="0.25">
      <c r="A442" s="1" t="s">
        <v>335</v>
      </c>
      <c r="B442" s="2" t="s">
        <v>426</v>
      </c>
      <c r="C442" s="3">
        <v>200</v>
      </c>
      <c r="D442" s="8">
        <f t="shared" si="87"/>
        <v>11097584.560000001</v>
      </c>
    </row>
    <row r="443" spans="1:4" ht="31.5" x14ac:dyDescent="0.25">
      <c r="A443" s="1" t="s">
        <v>336</v>
      </c>
      <c r="B443" s="2" t="s">
        <v>426</v>
      </c>
      <c r="C443" s="3">
        <v>240</v>
      </c>
      <c r="D443" s="8">
        <v>11097584.560000001</v>
      </c>
    </row>
    <row r="444" spans="1:4" ht="31.5" x14ac:dyDescent="0.25">
      <c r="A444" s="4" t="s">
        <v>253</v>
      </c>
      <c r="B444" s="5" t="s">
        <v>76</v>
      </c>
      <c r="C444" s="6"/>
      <c r="D444" s="7">
        <f>D448+D451+D454+D460+D457+D463+D466+D445</f>
        <v>414173</v>
      </c>
    </row>
    <row r="445" spans="1:4" s="9" customFormat="1" ht="32.65" customHeight="1" x14ac:dyDescent="0.25">
      <c r="A445" s="4" t="s">
        <v>432</v>
      </c>
      <c r="B445" s="5" t="s">
        <v>431</v>
      </c>
      <c r="C445" s="6"/>
      <c r="D445" s="7">
        <f t="shared" ref="D445:D446" si="88">D446</f>
        <v>40000</v>
      </c>
    </row>
    <row r="446" spans="1:4" ht="31.5" x14ac:dyDescent="0.25">
      <c r="A446" s="1" t="s">
        <v>335</v>
      </c>
      <c r="B446" s="2" t="s">
        <v>431</v>
      </c>
      <c r="C446" s="3">
        <v>200</v>
      </c>
      <c r="D446" s="8">
        <f t="shared" si="88"/>
        <v>40000</v>
      </c>
    </row>
    <row r="447" spans="1:4" ht="31.5" x14ac:dyDescent="0.25">
      <c r="A447" s="1" t="s">
        <v>336</v>
      </c>
      <c r="B447" s="2" t="s">
        <v>431</v>
      </c>
      <c r="C447" s="3">
        <v>240</v>
      </c>
      <c r="D447" s="8">
        <v>40000</v>
      </c>
    </row>
    <row r="448" spans="1:4" s="9" customFormat="1" ht="47.25" x14ac:dyDescent="0.25">
      <c r="A448" s="4" t="s">
        <v>371</v>
      </c>
      <c r="B448" s="5" t="s">
        <v>77</v>
      </c>
      <c r="C448" s="6"/>
      <c r="D448" s="7">
        <f t="shared" ref="D448:D449" si="89">D449</f>
        <v>10000</v>
      </c>
    </row>
    <row r="449" spans="1:4" ht="31.5" x14ac:dyDescent="0.25">
      <c r="A449" s="1" t="s">
        <v>335</v>
      </c>
      <c r="B449" s="2" t="s">
        <v>77</v>
      </c>
      <c r="C449" s="3">
        <v>200</v>
      </c>
      <c r="D449" s="8">
        <f t="shared" si="89"/>
        <v>10000</v>
      </c>
    </row>
    <row r="450" spans="1:4" ht="31.5" x14ac:dyDescent="0.25">
      <c r="A450" s="1" t="s">
        <v>336</v>
      </c>
      <c r="B450" s="2" t="s">
        <v>77</v>
      </c>
      <c r="C450" s="3">
        <v>240</v>
      </c>
      <c r="D450" s="8">
        <v>10000</v>
      </c>
    </row>
    <row r="451" spans="1:4" s="9" customFormat="1" ht="50.45" customHeight="1" x14ac:dyDescent="0.25">
      <c r="A451" s="4" t="s">
        <v>314</v>
      </c>
      <c r="B451" s="5" t="s">
        <v>78</v>
      </c>
      <c r="C451" s="6"/>
      <c r="D451" s="7">
        <f t="shared" ref="D451:D452" si="90">D452</f>
        <v>7000</v>
      </c>
    </row>
    <row r="452" spans="1:4" ht="31.5" x14ac:dyDescent="0.25">
      <c r="A452" s="1" t="s">
        <v>335</v>
      </c>
      <c r="B452" s="2" t="s">
        <v>78</v>
      </c>
      <c r="C452" s="3">
        <v>200</v>
      </c>
      <c r="D452" s="8">
        <f t="shared" si="90"/>
        <v>7000</v>
      </c>
    </row>
    <row r="453" spans="1:4" ht="31.5" x14ac:dyDescent="0.25">
      <c r="A453" s="1" t="s">
        <v>336</v>
      </c>
      <c r="B453" s="2" t="s">
        <v>78</v>
      </c>
      <c r="C453" s="3">
        <v>240</v>
      </c>
      <c r="D453" s="8">
        <v>7000</v>
      </c>
    </row>
    <row r="454" spans="1:4" s="9" customFormat="1" ht="31.5" x14ac:dyDescent="0.25">
      <c r="A454" s="4" t="s">
        <v>273</v>
      </c>
      <c r="B454" s="5" t="s">
        <v>79</v>
      </c>
      <c r="C454" s="6"/>
      <c r="D454" s="7">
        <f t="shared" ref="D454:D455" si="91">D455</f>
        <v>20000</v>
      </c>
    </row>
    <row r="455" spans="1:4" ht="31.5" x14ac:dyDescent="0.25">
      <c r="A455" s="1" t="s">
        <v>335</v>
      </c>
      <c r="B455" s="2" t="s">
        <v>79</v>
      </c>
      <c r="C455" s="3">
        <v>200</v>
      </c>
      <c r="D455" s="8">
        <f t="shared" si="91"/>
        <v>20000</v>
      </c>
    </row>
    <row r="456" spans="1:4" ht="34.9" customHeight="1" x14ac:dyDescent="0.25">
      <c r="A456" s="1" t="s">
        <v>336</v>
      </c>
      <c r="B456" s="2" t="s">
        <v>79</v>
      </c>
      <c r="C456" s="3">
        <v>240</v>
      </c>
      <c r="D456" s="8">
        <v>20000</v>
      </c>
    </row>
    <row r="457" spans="1:4" s="9" customFormat="1" ht="30.4" customHeight="1" x14ac:dyDescent="0.25">
      <c r="A457" s="4" t="s">
        <v>296</v>
      </c>
      <c r="B457" s="5" t="s">
        <v>80</v>
      </c>
      <c r="C457" s="6"/>
      <c r="D457" s="7">
        <f t="shared" ref="D457:D458" si="92">D458</f>
        <v>35400</v>
      </c>
    </row>
    <row r="458" spans="1:4" ht="31.5" x14ac:dyDescent="0.25">
      <c r="A458" s="1" t="s">
        <v>335</v>
      </c>
      <c r="B458" s="2" t="s">
        <v>80</v>
      </c>
      <c r="C458" s="3">
        <v>200</v>
      </c>
      <c r="D458" s="8">
        <f t="shared" si="92"/>
        <v>35400</v>
      </c>
    </row>
    <row r="459" spans="1:4" ht="31.5" x14ac:dyDescent="0.25">
      <c r="A459" s="1" t="s">
        <v>336</v>
      </c>
      <c r="B459" s="2" t="s">
        <v>80</v>
      </c>
      <c r="C459" s="3">
        <v>240</v>
      </c>
      <c r="D459" s="8">
        <v>35400</v>
      </c>
    </row>
    <row r="460" spans="1:4" s="9" customFormat="1" ht="32.65" customHeight="1" x14ac:dyDescent="0.25">
      <c r="A460" s="4" t="s">
        <v>295</v>
      </c>
      <c r="B460" s="5" t="s">
        <v>81</v>
      </c>
      <c r="C460" s="6"/>
      <c r="D460" s="7">
        <f t="shared" ref="D460:D461" si="93">D461</f>
        <v>20000</v>
      </c>
    </row>
    <row r="461" spans="1:4" ht="31.5" x14ac:dyDescent="0.25">
      <c r="A461" s="1" t="s">
        <v>335</v>
      </c>
      <c r="B461" s="2" t="s">
        <v>81</v>
      </c>
      <c r="C461" s="3">
        <v>200</v>
      </c>
      <c r="D461" s="8">
        <f t="shared" si="93"/>
        <v>20000</v>
      </c>
    </row>
    <row r="462" spans="1:4" ht="31.5" x14ac:dyDescent="0.25">
      <c r="A462" s="1" t="s">
        <v>336</v>
      </c>
      <c r="B462" s="2" t="s">
        <v>81</v>
      </c>
      <c r="C462" s="3">
        <v>240</v>
      </c>
      <c r="D462" s="8">
        <f>20000</f>
        <v>20000</v>
      </c>
    </row>
    <row r="463" spans="1:4" s="9" customFormat="1" ht="31.5" x14ac:dyDescent="0.25">
      <c r="A463" s="4" t="s">
        <v>264</v>
      </c>
      <c r="B463" s="5" t="s">
        <v>82</v>
      </c>
      <c r="C463" s="6"/>
      <c r="D463" s="7">
        <f t="shared" ref="D463:D464" si="94">D464</f>
        <v>20000</v>
      </c>
    </row>
    <row r="464" spans="1:4" ht="31.5" x14ac:dyDescent="0.25">
      <c r="A464" s="1" t="s">
        <v>335</v>
      </c>
      <c r="B464" s="2" t="s">
        <v>82</v>
      </c>
      <c r="C464" s="3">
        <v>200</v>
      </c>
      <c r="D464" s="8">
        <f t="shared" si="94"/>
        <v>20000</v>
      </c>
    </row>
    <row r="465" spans="1:4" ht="31.5" x14ac:dyDescent="0.25">
      <c r="A465" s="1" t="s">
        <v>336</v>
      </c>
      <c r="B465" s="2" t="s">
        <v>82</v>
      </c>
      <c r="C465" s="3">
        <v>240</v>
      </c>
      <c r="D465" s="8">
        <v>20000</v>
      </c>
    </row>
    <row r="466" spans="1:4" s="9" customFormat="1" ht="31.5" x14ac:dyDescent="0.25">
      <c r="A466" s="4" t="s">
        <v>237</v>
      </c>
      <c r="B466" s="5" t="s">
        <v>83</v>
      </c>
      <c r="C466" s="6"/>
      <c r="D466" s="7">
        <f>D469+D467</f>
        <v>261773</v>
      </c>
    </row>
    <row r="467" spans="1:4" ht="48.75" customHeight="1" x14ac:dyDescent="0.25">
      <c r="A467" s="1" t="s">
        <v>333</v>
      </c>
      <c r="B467" s="2" t="s">
        <v>83</v>
      </c>
      <c r="C467" s="3">
        <v>100</v>
      </c>
      <c r="D467" s="8">
        <f>D468</f>
        <v>205402.44</v>
      </c>
    </row>
    <row r="468" spans="1:4" x14ac:dyDescent="0.25">
      <c r="A468" s="1" t="s">
        <v>352</v>
      </c>
      <c r="B468" s="2" t="s">
        <v>83</v>
      </c>
      <c r="C468" s="3" t="s">
        <v>353</v>
      </c>
      <c r="D468" s="8">
        <v>205402.44</v>
      </c>
    </row>
    <row r="469" spans="1:4" ht="31.5" x14ac:dyDescent="0.25">
      <c r="A469" s="1" t="s">
        <v>335</v>
      </c>
      <c r="B469" s="2" t="s">
        <v>83</v>
      </c>
      <c r="C469" s="3">
        <v>200</v>
      </c>
      <c r="D469" s="8">
        <f t="shared" ref="D469" si="95">D470</f>
        <v>56370.559999999998</v>
      </c>
    </row>
    <row r="470" spans="1:4" ht="31.5" x14ac:dyDescent="0.25">
      <c r="A470" s="1" t="s">
        <v>336</v>
      </c>
      <c r="B470" s="2" t="s">
        <v>83</v>
      </c>
      <c r="C470" s="3">
        <v>240</v>
      </c>
      <c r="D470" s="8">
        <v>56370.559999999998</v>
      </c>
    </row>
    <row r="471" spans="1:4" ht="47.25" x14ac:dyDescent="0.25">
      <c r="A471" s="4" t="s">
        <v>300</v>
      </c>
      <c r="B471" s="5" t="s">
        <v>84</v>
      </c>
      <c r="C471" s="6"/>
      <c r="D471" s="7">
        <f>D472+D475+D478</f>
        <v>234802.47</v>
      </c>
    </row>
    <row r="472" spans="1:4" s="9" customFormat="1" ht="32.65" customHeight="1" x14ac:dyDescent="0.25">
      <c r="A472" s="4" t="s">
        <v>516</v>
      </c>
      <c r="B472" s="5">
        <v>1800074650</v>
      </c>
      <c r="C472" s="6"/>
      <c r="D472" s="7">
        <f t="shared" ref="D472:D476" si="96">D473</f>
        <v>0</v>
      </c>
    </row>
    <row r="473" spans="1:4" ht="31.5" x14ac:dyDescent="0.25">
      <c r="A473" s="1" t="s">
        <v>335</v>
      </c>
      <c r="B473" s="2">
        <v>1800074650</v>
      </c>
      <c r="C473" s="3">
        <v>200</v>
      </c>
      <c r="D473" s="8">
        <f t="shared" si="96"/>
        <v>0</v>
      </c>
    </row>
    <row r="474" spans="1:4" ht="31.5" x14ac:dyDescent="0.25">
      <c r="A474" s="1" t="s">
        <v>336</v>
      </c>
      <c r="B474" s="2">
        <v>1800074650</v>
      </c>
      <c r="C474" s="3">
        <v>240</v>
      </c>
      <c r="D474" s="8">
        <v>0</v>
      </c>
    </row>
    <row r="475" spans="1:4" s="9" customFormat="1" ht="32.65" customHeight="1" x14ac:dyDescent="0.25">
      <c r="A475" s="4" t="s">
        <v>518</v>
      </c>
      <c r="B475" s="5" t="s">
        <v>517</v>
      </c>
      <c r="C475" s="6"/>
      <c r="D475" s="7">
        <f t="shared" si="96"/>
        <v>225802.47</v>
      </c>
    </row>
    <row r="476" spans="1:4" ht="31.5" x14ac:dyDescent="0.25">
      <c r="A476" s="1" t="s">
        <v>335</v>
      </c>
      <c r="B476" s="2" t="s">
        <v>517</v>
      </c>
      <c r="C476" s="3">
        <v>200</v>
      </c>
      <c r="D476" s="8">
        <f t="shared" si="96"/>
        <v>225802.47</v>
      </c>
    </row>
    <row r="477" spans="1:4" ht="31.5" x14ac:dyDescent="0.25">
      <c r="A477" s="1" t="s">
        <v>336</v>
      </c>
      <c r="B477" s="2" t="s">
        <v>517</v>
      </c>
      <c r="C477" s="3">
        <v>240</v>
      </c>
      <c r="D477" s="8">
        <v>225802.47</v>
      </c>
    </row>
    <row r="478" spans="1:4" s="9" customFormat="1" ht="31.5" x14ac:dyDescent="0.25">
      <c r="A478" s="4" t="s">
        <v>245</v>
      </c>
      <c r="B478" s="5" t="s">
        <v>85</v>
      </c>
      <c r="C478" s="6"/>
      <c r="D478" s="7">
        <f t="shared" ref="D478:D479" si="97">D479</f>
        <v>9000</v>
      </c>
    </row>
    <row r="479" spans="1:4" ht="31.5" x14ac:dyDescent="0.25">
      <c r="A479" s="1" t="s">
        <v>335</v>
      </c>
      <c r="B479" s="2" t="s">
        <v>85</v>
      </c>
      <c r="C479" s="3">
        <v>200</v>
      </c>
      <c r="D479" s="8">
        <f t="shared" si="97"/>
        <v>9000</v>
      </c>
    </row>
    <row r="480" spans="1:4" ht="31.5" x14ac:dyDescent="0.25">
      <c r="A480" s="1" t="s">
        <v>336</v>
      </c>
      <c r="B480" s="2" t="s">
        <v>85</v>
      </c>
      <c r="C480" s="3">
        <v>240</v>
      </c>
      <c r="D480" s="8">
        <v>9000</v>
      </c>
    </row>
    <row r="481" spans="1:4" ht="47.25" x14ac:dyDescent="0.25">
      <c r="A481" s="4" t="s">
        <v>306</v>
      </c>
      <c r="B481" s="5" t="s">
        <v>86</v>
      </c>
      <c r="C481" s="6"/>
      <c r="D481" s="7">
        <f>D482+D485+D488+D491+D494+D497+D500+D503+D512+D515+D518+D521+D537+D540+D543</f>
        <v>108171061.29000001</v>
      </c>
    </row>
    <row r="482" spans="1:4" x14ac:dyDescent="0.25">
      <c r="A482" s="4" t="s">
        <v>415</v>
      </c>
      <c r="B482" s="5" t="s">
        <v>442</v>
      </c>
      <c r="C482" s="6"/>
      <c r="D482" s="7">
        <f t="shared" ref="D482:D483" si="98">D483</f>
        <v>6570000</v>
      </c>
    </row>
    <row r="483" spans="1:4" ht="31.5" x14ac:dyDescent="0.25">
      <c r="A483" s="1" t="s">
        <v>335</v>
      </c>
      <c r="B483" s="2" t="s">
        <v>442</v>
      </c>
      <c r="C483" s="3">
        <v>200</v>
      </c>
      <c r="D483" s="8">
        <f t="shared" si="98"/>
        <v>6570000</v>
      </c>
    </row>
    <row r="484" spans="1:4" ht="31.5" x14ac:dyDescent="0.25">
      <c r="A484" s="1" t="s">
        <v>336</v>
      </c>
      <c r="B484" s="2" t="s">
        <v>442</v>
      </c>
      <c r="C484" s="3">
        <v>240</v>
      </c>
      <c r="D484" s="8">
        <v>6570000</v>
      </c>
    </row>
    <row r="485" spans="1:4" s="9" customFormat="1" x14ac:dyDescent="0.25">
      <c r="A485" s="4" t="s">
        <v>443</v>
      </c>
      <c r="B485" s="5">
        <v>1900081640</v>
      </c>
      <c r="C485" s="6"/>
      <c r="D485" s="7">
        <f t="shared" ref="D485:D486" si="99">D486</f>
        <v>204592</v>
      </c>
    </row>
    <row r="486" spans="1:4" ht="31.5" x14ac:dyDescent="0.25">
      <c r="A486" s="1" t="s">
        <v>335</v>
      </c>
      <c r="B486" s="2">
        <v>1900081640</v>
      </c>
      <c r="C486" s="3">
        <v>200</v>
      </c>
      <c r="D486" s="8">
        <f t="shared" si="99"/>
        <v>204592</v>
      </c>
    </row>
    <row r="487" spans="1:4" ht="31.5" x14ac:dyDescent="0.25">
      <c r="A487" s="1" t="s">
        <v>336</v>
      </c>
      <c r="B487" s="2">
        <v>1900081640</v>
      </c>
      <c r="C487" s="3">
        <v>240</v>
      </c>
      <c r="D487" s="8">
        <v>204592</v>
      </c>
    </row>
    <row r="488" spans="1:4" x14ac:dyDescent="0.25">
      <c r="A488" s="4" t="s">
        <v>529</v>
      </c>
      <c r="B488" s="5">
        <v>1900081650</v>
      </c>
      <c r="C488" s="3"/>
      <c r="D488" s="7">
        <f t="shared" ref="D488:D489" si="100">D489</f>
        <v>0</v>
      </c>
    </row>
    <row r="489" spans="1:4" ht="31.5" x14ac:dyDescent="0.25">
      <c r="A489" s="1" t="s">
        <v>335</v>
      </c>
      <c r="B489" s="2">
        <v>1900081650</v>
      </c>
      <c r="C489" s="3"/>
      <c r="D489" s="8">
        <f t="shared" si="100"/>
        <v>0</v>
      </c>
    </row>
    <row r="490" spans="1:4" ht="31.5" x14ac:dyDescent="0.25">
      <c r="A490" s="1" t="s">
        <v>336</v>
      </c>
      <c r="B490" s="2">
        <v>1900081650</v>
      </c>
      <c r="C490" s="3"/>
      <c r="D490" s="8">
        <v>0</v>
      </c>
    </row>
    <row r="491" spans="1:4" s="9" customFormat="1" ht="31.5" x14ac:dyDescent="0.25">
      <c r="A491" s="4" t="s">
        <v>236</v>
      </c>
      <c r="B491" s="5" t="s">
        <v>87</v>
      </c>
      <c r="C491" s="6"/>
      <c r="D491" s="7">
        <f t="shared" ref="D491:D495" si="101">D492</f>
        <v>0</v>
      </c>
    </row>
    <row r="492" spans="1:4" ht="31.5" x14ac:dyDescent="0.25">
      <c r="A492" s="1" t="s">
        <v>335</v>
      </c>
      <c r="B492" s="2" t="s">
        <v>87</v>
      </c>
      <c r="C492" s="3">
        <v>200</v>
      </c>
      <c r="D492" s="8">
        <f t="shared" si="101"/>
        <v>0</v>
      </c>
    </row>
    <row r="493" spans="1:4" ht="31.5" x14ac:dyDescent="0.25">
      <c r="A493" s="1" t="s">
        <v>336</v>
      </c>
      <c r="B493" s="2" t="s">
        <v>87</v>
      </c>
      <c r="C493" s="3">
        <v>240</v>
      </c>
      <c r="D493" s="8">
        <v>0</v>
      </c>
    </row>
    <row r="494" spans="1:4" s="9" customFormat="1" x14ac:dyDescent="0.25">
      <c r="A494" s="4" t="s">
        <v>441</v>
      </c>
      <c r="B494" s="5">
        <v>1900082310</v>
      </c>
      <c r="C494" s="6"/>
      <c r="D494" s="7">
        <f t="shared" si="101"/>
        <v>21000</v>
      </c>
    </row>
    <row r="495" spans="1:4" ht="31.5" x14ac:dyDescent="0.25">
      <c r="A495" s="1" t="s">
        <v>335</v>
      </c>
      <c r="B495" s="2">
        <v>1900082310</v>
      </c>
      <c r="C495" s="3">
        <v>200</v>
      </c>
      <c r="D495" s="8">
        <f t="shared" si="101"/>
        <v>21000</v>
      </c>
    </row>
    <row r="496" spans="1:4" ht="31.5" x14ac:dyDescent="0.25">
      <c r="A496" s="1" t="s">
        <v>336</v>
      </c>
      <c r="B496" s="2">
        <v>1900082310</v>
      </c>
      <c r="C496" s="3">
        <v>240</v>
      </c>
      <c r="D496" s="8">
        <v>21000</v>
      </c>
    </row>
    <row r="497" spans="1:4" s="9" customFormat="1" x14ac:dyDescent="0.25">
      <c r="A497" s="4" t="s">
        <v>188</v>
      </c>
      <c r="B497" s="5" t="s">
        <v>88</v>
      </c>
      <c r="C497" s="6"/>
      <c r="D497" s="7">
        <f t="shared" ref="D497:D498" si="102">D498</f>
        <v>17000</v>
      </c>
    </row>
    <row r="498" spans="1:4" ht="31.5" x14ac:dyDescent="0.25">
      <c r="A498" s="1" t="s">
        <v>335</v>
      </c>
      <c r="B498" s="2" t="s">
        <v>88</v>
      </c>
      <c r="C498" s="3">
        <v>200</v>
      </c>
      <c r="D498" s="8">
        <f t="shared" si="102"/>
        <v>17000</v>
      </c>
    </row>
    <row r="499" spans="1:4" ht="31.5" x14ac:dyDescent="0.25">
      <c r="A499" s="1" t="s">
        <v>336</v>
      </c>
      <c r="B499" s="2" t="s">
        <v>88</v>
      </c>
      <c r="C499" s="3">
        <v>240</v>
      </c>
      <c r="D499" s="8">
        <v>17000</v>
      </c>
    </row>
    <row r="500" spans="1:4" s="9" customFormat="1" x14ac:dyDescent="0.25">
      <c r="A500" s="4" t="s">
        <v>206</v>
      </c>
      <c r="B500" s="5" t="s">
        <v>89</v>
      </c>
      <c r="C500" s="6"/>
      <c r="D500" s="7">
        <f t="shared" ref="D500:D501" si="103">D501</f>
        <v>774884.61</v>
      </c>
    </row>
    <row r="501" spans="1:4" ht="31.5" x14ac:dyDescent="0.25">
      <c r="A501" s="1" t="s">
        <v>335</v>
      </c>
      <c r="B501" s="2" t="s">
        <v>89</v>
      </c>
      <c r="C501" s="3">
        <v>200</v>
      </c>
      <c r="D501" s="8">
        <f t="shared" si="103"/>
        <v>774884.61</v>
      </c>
    </row>
    <row r="502" spans="1:4" ht="31.5" x14ac:dyDescent="0.25">
      <c r="A502" s="1" t="s">
        <v>336</v>
      </c>
      <c r="B502" s="2" t="s">
        <v>89</v>
      </c>
      <c r="C502" s="3">
        <v>240</v>
      </c>
      <c r="D502" s="8">
        <v>774884.61</v>
      </c>
    </row>
    <row r="503" spans="1:4" s="9" customFormat="1" ht="31.5" x14ac:dyDescent="0.25">
      <c r="A503" s="4" t="s">
        <v>267</v>
      </c>
      <c r="B503" s="5" t="s">
        <v>90</v>
      </c>
      <c r="C503" s="6"/>
      <c r="D503" s="7">
        <f t="shared" ref="D503:D504" si="104">D504</f>
        <v>2677587.96</v>
      </c>
    </row>
    <row r="504" spans="1:4" ht="31.5" x14ac:dyDescent="0.25">
      <c r="A504" s="1" t="s">
        <v>335</v>
      </c>
      <c r="B504" s="2" t="s">
        <v>90</v>
      </c>
      <c r="C504" s="3">
        <v>200</v>
      </c>
      <c r="D504" s="8">
        <f t="shared" si="104"/>
        <v>2677587.96</v>
      </c>
    </row>
    <row r="505" spans="1:4" ht="31.5" x14ac:dyDescent="0.25">
      <c r="A505" s="1" t="s">
        <v>336</v>
      </c>
      <c r="B505" s="2" t="s">
        <v>90</v>
      </c>
      <c r="C505" s="3">
        <v>240</v>
      </c>
      <c r="D505" s="8">
        <v>2677587.96</v>
      </c>
    </row>
    <row r="506" spans="1:4" s="9" customFormat="1" ht="31.5" hidden="1" x14ac:dyDescent="0.25">
      <c r="A506" s="4" t="s">
        <v>277</v>
      </c>
      <c r="B506" s="5" t="s">
        <v>91</v>
      </c>
      <c r="C506" s="6"/>
      <c r="D506" s="7">
        <f t="shared" ref="D506:D507" si="105">D507</f>
        <v>0</v>
      </c>
    </row>
    <row r="507" spans="1:4" ht="31.5" hidden="1" x14ac:dyDescent="0.25">
      <c r="A507" s="1" t="s">
        <v>335</v>
      </c>
      <c r="B507" s="2" t="s">
        <v>91</v>
      </c>
      <c r="C507" s="3">
        <v>200</v>
      </c>
      <c r="D507" s="8">
        <f t="shared" si="105"/>
        <v>0</v>
      </c>
    </row>
    <row r="508" spans="1:4" ht="31.5" hidden="1" x14ac:dyDescent="0.25">
      <c r="A508" s="1" t="s">
        <v>336</v>
      </c>
      <c r="B508" s="2" t="s">
        <v>91</v>
      </c>
      <c r="C508" s="3">
        <v>240</v>
      </c>
      <c r="D508" s="8">
        <v>0</v>
      </c>
    </row>
    <row r="509" spans="1:4" s="9" customFormat="1" ht="31.5" hidden="1" x14ac:dyDescent="0.25">
      <c r="A509" s="4" t="s">
        <v>249</v>
      </c>
      <c r="B509" s="5" t="s">
        <v>92</v>
      </c>
      <c r="C509" s="6"/>
      <c r="D509" s="7">
        <f t="shared" ref="D509:D510" si="106">D510</f>
        <v>0</v>
      </c>
    </row>
    <row r="510" spans="1:4" ht="31.5" hidden="1" x14ac:dyDescent="0.25">
      <c r="A510" s="1" t="s">
        <v>335</v>
      </c>
      <c r="B510" s="2" t="s">
        <v>92</v>
      </c>
      <c r="C510" s="3">
        <v>200</v>
      </c>
      <c r="D510" s="8">
        <f t="shared" si="106"/>
        <v>0</v>
      </c>
    </row>
    <row r="511" spans="1:4" ht="31.5" hidden="1" x14ac:dyDescent="0.25">
      <c r="A511" s="1" t="s">
        <v>336</v>
      </c>
      <c r="B511" s="2" t="s">
        <v>92</v>
      </c>
      <c r="C511" s="3">
        <v>240</v>
      </c>
      <c r="D511" s="8">
        <v>0</v>
      </c>
    </row>
    <row r="512" spans="1:4" s="9" customFormat="1" x14ac:dyDescent="0.25">
      <c r="A512" s="4" t="s">
        <v>196</v>
      </c>
      <c r="B512" s="5" t="s">
        <v>93</v>
      </c>
      <c r="C512" s="6"/>
      <c r="D512" s="7">
        <f t="shared" ref="D512:D513" si="107">D513</f>
        <v>556014.47</v>
      </c>
    </row>
    <row r="513" spans="1:4" ht="31.5" x14ac:dyDescent="0.25">
      <c r="A513" s="1" t="s">
        <v>335</v>
      </c>
      <c r="B513" s="2" t="s">
        <v>93</v>
      </c>
      <c r="C513" s="3">
        <v>200</v>
      </c>
      <c r="D513" s="8">
        <f t="shared" si="107"/>
        <v>556014.47</v>
      </c>
    </row>
    <row r="514" spans="1:4" ht="31.5" x14ac:dyDescent="0.25">
      <c r="A514" s="1" t="s">
        <v>336</v>
      </c>
      <c r="B514" s="2" t="s">
        <v>93</v>
      </c>
      <c r="C514" s="3">
        <v>240</v>
      </c>
      <c r="D514" s="8">
        <v>556014.47</v>
      </c>
    </row>
    <row r="515" spans="1:4" s="9" customFormat="1" ht="110.25" x14ac:dyDescent="0.25">
      <c r="A515" s="4" t="s">
        <v>329</v>
      </c>
      <c r="B515" s="5" t="s">
        <v>94</v>
      </c>
      <c r="C515" s="6"/>
      <c r="D515" s="7">
        <f t="shared" ref="D515:D516" si="108">D516</f>
        <v>380000</v>
      </c>
    </row>
    <row r="516" spans="1:4" ht="31.5" x14ac:dyDescent="0.25">
      <c r="A516" s="1" t="s">
        <v>335</v>
      </c>
      <c r="B516" s="2" t="s">
        <v>94</v>
      </c>
      <c r="C516" s="3">
        <v>200</v>
      </c>
      <c r="D516" s="8">
        <f t="shared" si="108"/>
        <v>380000</v>
      </c>
    </row>
    <row r="517" spans="1:4" ht="31.5" x14ac:dyDescent="0.25">
      <c r="A517" s="1" t="s">
        <v>336</v>
      </c>
      <c r="B517" s="2" t="s">
        <v>94</v>
      </c>
      <c r="C517" s="3">
        <v>240</v>
      </c>
      <c r="D517" s="8">
        <v>380000</v>
      </c>
    </row>
    <row r="518" spans="1:4" s="9" customFormat="1" ht="31.5" x14ac:dyDescent="0.25">
      <c r="A518" s="4" t="s">
        <v>239</v>
      </c>
      <c r="B518" s="5" t="s">
        <v>95</v>
      </c>
      <c r="C518" s="6"/>
      <c r="D518" s="7">
        <f t="shared" ref="D518:D519" si="109">D519</f>
        <v>133466.4</v>
      </c>
    </row>
    <row r="519" spans="1:4" ht="31.5" x14ac:dyDescent="0.25">
      <c r="A519" s="1" t="s">
        <v>335</v>
      </c>
      <c r="B519" s="2" t="s">
        <v>95</v>
      </c>
      <c r="C519" s="3">
        <v>200</v>
      </c>
      <c r="D519" s="8">
        <f t="shared" si="109"/>
        <v>133466.4</v>
      </c>
    </row>
    <row r="520" spans="1:4" ht="31.5" x14ac:dyDescent="0.25">
      <c r="A520" s="1" t="s">
        <v>336</v>
      </c>
      <c r="B520" s="2" t="s">
        <v>95</v>
      </c>
      <c r="C520" s="3">
        <v>240</v>
      </c>
      <c r="D520" s="8">
        <v>133466.4</v>
      </c>
    </row>
    <row r="521" spans="1:4" s="9" customFormat="1" ht="63" x14ac:dyDescent="0.25">
      <c r="A521" s="4" t="s">
        <v>355</v>
      </c>
      <c r="B521" s="5" t="s">
        <v>96</v>
      </c>
      <c r="C521" s="6"/>
      <c r="D521" s="7">
        <f>D522+D527+D532</f>
        <v>2088634.5999999999</v>
      </c>
    </row>
    <row r="522" spans="1:4" s="9" customFormat="1" ht="94.5" x14ac:dyDescent="0.25">
      <c r="A522" s="4" t="s">
        <v>328</v>
      </c>
      <c r="B522" s="5" t="s">
        <v>97</v>
      </c>
      <c r="C522" s="6"/>
      <c r="D522" s="7">
        <f>D525</f>
        <v>2046861.9</v>
      </c>
    </row>
    <row r="523" spans="1:4" ht="31.5" x14ac:dyDescent="0.25">
      <c r="A523" s="23" t="s">
        <v>362</v>
      </c>
      <c r="B523" s="2" t="s">
        <v>97</v>
      </c>
      <c r="C523" s="3">
        <v>400</v>
      </c>
      <c r="D523" s="8">
        <f t="shared" ref="D523" si="110">D524</f>
        <v>0</v>
      </c>
    </row>
    <row r="524" spans="1:4" x14ac:dyDescent="0.25">
      <c r="A524" s="23" t="s">
        <v>363</v>
      </c>
      <c r="B524" s="2" t="s">
        <v>97</v>
      </c>
      <c r="C524" s="3">
        <v>410</v>
      </c>
      <c r="D524" s="8">
        <v>0</v>
      </c>
    </row>
    <row r="525" spans="1:4" x14ac:dyDescent="0.25">
      <c r="A525" s="1" t="s">
        <v>347</v>
      </c>
      <c r="B525" s="2" t="s">
        <v>97</v>
      </c>
      <c r="C525" s="3">
        <v>800</v>
      </c>
      <c r="D525" s="8">
        <f t="shared" ref="D525" si="111">D526</f>
        <v>2046861.9</v>
      </c>
    </row>
    <row r="526" spans="1:4" x14ac:dyDescent="0.25">
      <c r="A526" s="1" t="s">
        <v>348</v>
      </c>
      <c r="B526" s="2" t="s">
        <v>97</v>
      </c>
      <c r="C526" s="3">
        <v>850</v>
      </c>
      <c r="D526" s="8">
        <v>2046861.9</v>
      </c>
    </row>
    <row r="527" spans="1:4" s="9" customFormat="1" ht="78.75" x14ac:dyDescent="0.25">
      <c r="A527" s="4" t="s">
        <v>327</v>
      </c>
      <c r="B527" s="5" t="s">
        <v>98</v>
      </c>
      <c r="C527" s="6"/>
      <c r="D527" s="7">
        <f>D530</f>
        <v>40997.699999999997</v>
      </c>
    </row>
    <row r="528" spans="1:4" ht="31.5" x14ac:dyDescent="0.25">
      <c r="A528" s="23" t="s">
        <v>362</v>
      </c>
      <c r="B528" s="2" t="s">
        <v>98</v>
      </c>
      <c r="C528" s="3">
        <v>400</v>
      </c>
      <c r="D528" s="8">
        <f t="shared" ref="D528" si="112">D529</f>
        <v>0</v>
      </c>
    </row>
    <row r="529" spans="1:4" x14ac:dyDescent="0.25">
      <c r="A529" s="23" t="s">
        <v>363</v>
      </c>
      <c r="B529" s="2" t="s">
        <v>98</v>
      </c>
      <c r="C529" s="3">
        <v>410</v>
      </c>
      <c r="D529" s="8">
        <v>0</v>
      </c>
    </row>
    <row r="530" spans="1:4" x14ac:dyDescent="0.25">
      <c r="A530" s="1" t="s">
        <v>347</v>
      </c>
      <c r="B530" s="2" t="s">
        <v>98</v>
      </c>
      <c r="C530" s="3">
        <v>800</v>
      </c>
      <c r="D530" s="8">
        <f t="shared" ref="D530" si="113">D531</f>
        <v>40997.699999999997</v>
      </c>
    </row>
    <row r="531" spans="1:4" x14ac:dyDescent="0.25">
      <c r="A531" s="1" t="s">
        <v>348</v>
      </c>
      <c r="B531" s="2" t="s">
        <v>98</v>
      </c>
      <c r="C531" s="3">
        <v>850</v>
      </c>
      <c r="D531" s="8">
        <v>40997.699999999997</v>
      </c>
    </row>
    <row r="532" spans="1:4" s="9" customFormat="1" ht="78.75" x14ac:dyDescent="0.25">
      <c r="A532" s="4" t="s">
        <v>325</v>
      </c>
      <c r="B532" s="5" t="s">
        <v>99</v>
      </c>
      <c r="C532" s="6"/>
      <c r="D532" s="7">
        <f>D535</f>
        <v>775</v>
      </c>
    </row>
    <row r="533" spans="1:4" ht="31.5" x14ac:dyDescent="0.25">
      <c r="A533" s="23" t="s">
        <v>362</v>
      </c>
      <c r="B533" s="2" t="s">
        <v>99</v>
      </c>
      <c r="C533" s="3">
        <v>400</v>
      </c>
      <c r="D533" s="8">
        <f t="shared" ref="D533" si="114">D534</f>
        <v>0</v>
      </c>
    </row>
    <row r="534" spans="1:4" x14ac:dyDescent="0.25">
      <c r="A534" s="23" t="s">
        <v>363</v>
      </c>
      <c r="B534" s="2" t="s">
        <v>99</v>
      </c>
      <c r="C534" s="3">
        <v>410</v>
      </c>
      <c r="D534" s="8">
        <v>0</v>
      </c>
    </row>
    <row r="535" spans="1:4" x14ac:dyDescent="0.25">
      <c r="A535" s="1" t="s">
        <v>347</v>
      </c>
      <c r="B535" s="2" t="s">
        <v>99</v>
      </c>
      <c r="C535" s="3">
        <v>800</v>
      </c>
      <c r="D535" s="8">
        <f t="shared" ref="D535" si="115">D536</f>
        <v>775</v>
      </c>
    </row>
    <row r="536" spans="1:4" x14ac:dyDescent="0.25">
      <c r="A536" s="1" t="s">
        <v>348</v>
      </c>
      <c r="B536" s="2" t="s">
        <v>99</v>
      </c>
      <c r="C536" s="3">
        <v>850</v>
      </c>
      <c r="D536" s="8">
        <v>775</v>
      </c>
    </row>
    <row r="537" spans="1:4" s="9" customFormat="1" ht="31.9" customHeight="1" x14ac:dyDescent="0.25">
      <c r="A537" s="4" t="s">
        <v>395</v>
      </c>
      <c r="B537" s="5" t="s">
        <v>394</v>
      </c>
      <c r="C537" s="6"/>
      <c r="D537" s="7">
        <f t="shared" ref="D537:D538" si="116">D538</f>
        <v>92311709.040000007</v>
      </c>
    </row>
    <row r="538" spans="1:4" ht="31.5" x14ac:dyDescent="0.25">
      <c r="A538" s="23" t="s">
        <v>362</v>
      </c>
      <c r="B538" s="2" t="s">
        <v>394</v>
      </c>
      <c r="C538" s="3">
        <v>400</v>
      </c>
      <c r="D538" s="8">
        <f t="shared" si="116"/>
        <v>92311709.040000007</v>
      </c>
    </row>
    <row r="539" spans="1:4" x14ac:dyDescent="0.25">
      <c r="A539" s="23" t="s">
        <v>363</v>
      </c>
      <c r="B539" s="2" t="s">
        <v>394</v>
      </c>
      <c r="C539" s="3">
        <v>410</v>
      </c>
      <c r="D539" s="8">
        <v>92311709.040000007</v>
      </c>
    </row>
    <row r="540" spans="1:4" s="9" customFormat="1" ht="33.75" customHeight="1" x14ac:dyDescent="0.25">
      <c r="A540" s="4" t="s">
        <v>389</v>
      </c>
      <c r="B540" s="5" t="s">
        <v>388</v>
      </c>
      <c r="C540" s="6"/>
      <c r="D540" s="7">
        <f t="shared" ref="D540:D541" si="117">D541</f>
        <v>1342505.61</v>
      </c>
    </row>
    <row r="541" spans="1:4" ht="31.5" x14ac:dyDescent="0.25">
      <c r="A541" s="1" t="s">
        <v>335</v>
      </c>
      <c r="B541" s="2" t="s">
        <v>388</v>
      </c>
      <c r="C541" s="3">
        <v>200</v>
      </c>
      <c r="D541" s="8">
        <f t="shared" si="117"/>
        <v>1342505.61</v>
      </c>
    </row>
    <row r="542" spans="1:4" ht="31.5" x14ac:dyDescent="0.25">
      <c r="A542" s="1" t="s">
        <v>336</v>
      </c>
      <c r="B542" s="2" t="s">
        <v>388</v>
      </c>
      <c r="C542" s="3">
        <v>240</v>
      </c>
      <c r="D542" s="8">
        <v>1342505.61</v>
      </c>
    </row>
    <row r="543" spans="1:4" x14ac:dyDescent="0.25">
      <c r="A543" s="4" t="s">
        <v>415</v>
      </c>
      <c r="B543" s="5">
        <v>1900071400</v>
      </c>
      <c r="C543" s="6"/>
      <c r="D543" s="7">
        <f t="shared" ref="D543:D544" si="118">D544</f>
        <v>1093666.6000000001</v>
      </c>
    </row>
    <row r="544" spans="1:4" ht="31.5" x14ac:dyDescent="0.25">
      <c r="A544" s="1" t="s">
        <v>335</v>
      </c>
      <c r="B544" s="2">
        <v>1900071400</v>
      </c>
      <c r="C544" s="3">
        <v>200</v>
      </c>
      <c r="D544" s="8">
        <f t="shared" si="118"/>
        <v>1093666.6000000001</v>
      </c>
    </row>
    <row r="545" spans="1:4" ht="31.5" x14ac:dyDescent="0.25">
      <c r="A545" s="1" t="s">
        <v>336</v>
      </c>
      <c r="B545" s="2">
        <v>1900071400</v>
      </c>
      <c r="C545" s="3">
        <v>240</v>
      </c>
      <c r="D545" s="8">
        <v>1093666.6000000001</v>
      </c>
    </row>
    <row r="546" spans="1:4" ht="34.9" customHeight="1" x14ac:dyDescent="0.25">
      <c r="A546" s="4" t="s">
        <v>285</v>
      </c>
      <c r="B546" s="5" t="s">
        <v>100</v>
      </c>
      <c r="C546" s="6"/>
      <c r="D546" s="7">
        <f t="shared" ref="D546" si="119">D547</f>
        <v>1391974.77</v>
      </c>
    </row>
    <row r="547" spans="1:4" s="9" customFormat="1" ht="31.5" x14ac:dyDescent="0.25">
      <c r="A547" s="4" t="s">
        <v>219</v>
      </c>
      <c r="B547" s="5" t="s">
        <v>101</v>
      </c>
      <c r="C547" s="6"/>
      <c r="D547" s="7">
        <f t="shared" ref="D547:D548" si="120">D548</f>
        <v>1391974.77</v>
      </c>
    </row>
    <row r="548" spans="1:4" ht="31.5" x14ac:dyDescent="0.25">
      <c r="A548" s="1" t="s">
        <v>335</v>
      </c>
      <c r="B548" s="2" t="s">
        <v>102</v>
      </c>
      <c r="C548" s="3">
        <v>200</v>
      </c>
      <c r="D548" s="8">
        <f t="shared" si="120"/>
        <v>1391974.77</v>
      </c>
    </row>
    <row r="549" spans="1:4" ht="31.5" x14ac:dyDescent="0.25">
      <c r="A549" s="1" t="s">
        <v>336</v>
      </c>
      <c r="B549" s="2" t="s">
        <v>102</v>
      </c>
      <c r="C549" s="3">
        <v>240</v>
      </c>
      <c r="D549" s="8">
        <v>1391974.77</v>
      </c>
    </row>
    <row r="550" spans="1:4" ht="34.35" customHeight="1" x14ac:dyDescent="0.25">
      <c r="A550" s="4" t="s">
        <v>284</v>
      </c>
      <c r="B550" s="5" t="s">
        <v>103</v>
      </c>
      <c r="C550" s="6"/>
      <c r="D550" s="7">
        <f>D551</f>
        <v>2309055.92</v>
      </c>
    </row>
    <row r="551" spans="1:4" s="9" customFormat="1" x14ac:dyDescent="0.25">
      <c r="A551" s="4" t="s">
        <v>208</v>
      </c>
      <c r="B551" s="5" t="s">
        <v>104</v>
      </c>
      <c r="C551" s="6"/>
      <c r="D551" s="7">
        <f t="shared" ref="D551" si="121">D552</f>
        <v>2309055.92</v>
      </c>
    </row>
    <row r="552" spans="1:4" x14ac:dyDescent="0.25">
      <c r="A552" s="23" t="s">
        <v>339</v>
      </c>
      <c r="B552" s="2" t="s">
        <v>104</v>
      </c>
      <c r="C552" s="3">
        <v>300</v>
      </c>
      <c r="D552" s="8">
        <f>D553</f>
        <v>2309055.92</v>
      </c>
    </row>
    <row r="553" spans="1:4" ht="31.5" x14ac:dyDescent="0.25">
      <c r="A553" s="23" t="s">
        <v>351</v>
      </c>
      <c r="B553" s="2" t="s">
        <v>104</v>
      </c>
      <c r="C553" s="3">
        <v>320</v>
      </c>
      <c r="D553" s="8">
        <v>2309055.92</v>
      </c>
    </row>
    <row r="554" spans="1:4" ht="63" x14ac:dyDescent="0.25">
      <c r="A554" s="4" t="s">
        <v>311</v>
      </c>
      <c r="B554" s="5" t="s">
        <v>105</v>
      </c>
      <c r="C554" s="6"/>
      <c r="D554" s="7">
        <f>D555+D627+D631+D700</f>
        <v>11565323.76</v>
      </c>
    </row>
    <row r="555" spans="1:4" s="9" customFormat="1" ht="32.1" customHeight="1" x14ac:dyDescent="0.25">
      <c r="A555" s="4" t="s">
        <v>292</v>
      </c>
      <c r="B555" s="5" t="s">
        <v>106</v>
      </c>
      <c r="C555" s="6"/>
      <c r="D555" s="7">
        <f>D556+D559+D563+D567+D571+D575+D579+D583+D587+D591+D595+D599+D603+D607+D611+D615+D619+D623</f>
        <v>2621565.42</v>
      </c>
    </row>
    <row r="556" spans="1:4" s="9" customFormat="1" ht="32.65" customHeight="1" x14ac:dyDescent="0.25">
      <c r="A556" s="4" t="s">
        <v>293</v>
      </c>
      <c r="B556" s="5" t="s">
        <v>107</v>
      </c>
      <c r="C556" s="6"/>
      <c r="D556" s="7">
        <f t="shared" ref="D556:D557" si="122">D557</f>
        <v>4411.53</v>
      </c>
    </row>
    <row r="557" spans="1:4" ht="31.5" x14ac:dyDescent="0.25">
      <c r="A557" s="1" t="s">
        <v>335</v>
      </c>
      <c r="B557" s="2" t="s">
        <v>107</v>
      </c>
      <c r="C557" s="3">
        <v>200</v>
      </c>
      <c r="D557" s="8">
        <f t="shared" si="122"/>
        <v>4411.53</v>
      </c>
    </row>
    <row r="558" spans="1:4" ht="31.5" x14ac:dyDescent="0.25">
      <c r="A558" s="1" t="s">
        <v>336</v>
      </c>
      <c r="B558" s="2" t="s">
        <v>107</v>
      </c>
      <c r="C558" s="3">
        <v>240</v>
      </c>
      <c r="D558" s="8">
        <v>4411.53</v>
      </c>
    </row>
    <row r="559" spans="1:4" s="9" customFormat="1" x14ac:dyDescent="0.25">
      <c r="A559" s="4" t="s">
        <v>498</v>
      </c>
      <c r="B559" s="5">
        <v>2613000000</v>
      </c>
      <c r="C559" s="6"/>
      <c r="D559" s="7">
        <f>D560</f>
        <v>213769</v>
      </c>
    </row>
    <row r="560" spans="1:4" s="9" customFormat="1" ht="31.5" x14ac:dyDescent="0.25">
      <c r="A560" s="4" t="s">
        <v>240</v>
      </c>
      <c r="B560" s="5" t="s">
        <v>446</v>
      </c>
      <c r="C560" s="6"/>
      <c r="D560" s="7">
        <f t="shared" ref="D560:D561" si="123">D561</f>
        <v>213769</v>
      </c>
    </row>
    <row r="561" spans="1:4" ht="31.5" x14ac:dyDescent="0.25">
      <c r="A561" s="1" t="s">
        <v>335</v>
      </c>
      <c r="B561" s="2" t="s">
        <v>446</v>
      </c>
      <c r="C561" s="3">
        <v>200</v>
      </c>
      <c r="D561" s="8">
        <f t="shared" si="123"/>
        <v>213769</v>
      </c>
    </row>
    <row r="562" spans="1:4" ht="31.5" x14ac:dyDescent="0.25">
      <c r="A562" s="1" t="s">
        <v>336</v>
      </c>
      <c r="B562" s="2" t="s">
        <v>446</v>
      </c>
      <c r="C562" s="3">
        <v>240</v>
      </c>
      <c r="D562" s="8">
        <v>213769</v>
      </c>
    </row>
    <row r="563" spans="1:4" s="9" customFormat="1" x14ac:dyDescent="0.25">
      <c r="A563" s="4" t="s">
        <v>499</v>
      </c>
      <c r="B563" s="5">
        <v>2613100000</v>
      </c>
      <c r="C563" s="6"/>
      <c r="D563" s="7">
        <f>D564</f>
        <v>225179.89</v>
      </c>
    </row>
    <row r="564" spans="1:4" s="9" customFormat="1" ht="31.5" x14ac:dyDescent="0.25">
      <c r="A564" s="4" t="s">
        <v>240</v>
      </c>
      <c r="B564" s="5" t="s">
        <v>448</v>
      </c>
      <c r="C564" s="6"/>
      <c r="D564" s="7">
        <f t="shared" ref="D564:D569" si="124">D565</f>
        <v>225179.89</v>
      </c>
    </row>
    <row r="565" spans="1:4" ht="31.5" x14ac:dyDescent="0.25">
      <c r="A565" s="1" t="s">
        <v>335</v>
      </c>
      <c r="B565" s="2" t="s">
        <v>448</v>
      </c>
      <c r="C565" s="3">
        <v>200</v>
      </c>
      <c r="D565" s="8">
        <f t="shared" si="124"/>
        <v>225179.89</v>
      </c>
    </row>
    <row r="566" spans="1:4" ht="31.5" x14ac:dyDescent="0.25">
      <c r="A566" s="1" t="s">
        <v>336</v>
      </c>
      <c r="B566" s="2" t="s">
        <v>448</v>
      </c>
      <c r="C566" s="3">
        <v>240</v>
      </c>
      <c r="D566" s="8">
        <v>225179.89</v>
      </c>
    </row>
    <row r="567" spans="1:4" s="9" customFormat="1" x14ac:dyDescent="0.25">
      <c r="A567" s="4" t="s">
        <v>500</v>
      </c>
      <c r="B567" s="5">
        <v>2613200000</v>
      </c>
      <c r="C567" s="6"/>
      <c r="D567" s="7">
        <f>D568</f>
        <v>16000</v>
      </c>
    </row>
    <row r="568" spans="1:4" s="9" customFormat="1" ht="31.5" x14ac:dyDescent="0.25">
      <c r="A568" s="4" t="s">
        <v>240</v>
      </c>
      <c r="B568" s="5" t="s">
        <v>449</v>
      </c>
      <c r="C568" s="6"/>
      <c r="D568" s="7">
        <f t="shared" si="124"/>
        <v>16000</v>
      </c>
    </row>
    <row r="569" spans="1:4" ht="31.5" x14ac:dyDescent="0.25">
      <c r="A569" s="1" t="s">
        <v>335</v>
      </c>
      <c r="B569" s="2" t="s">
        <v>449</v>
      </c>
      <c r="C569" s="3">
        <v>200</v>
      </c>
      <c r="D569" s="8">
        <f t="shared" si="124"/>
        <v>16000</v>
      </c>
    </row>
    <row r="570" spans="1:4" ht="31.5" x14ac:dyDescent="0.25">
      <c r="A570" s="1" t="s">
        <v>336</v>
      </c>
      <c r="B570" s="2" t="s">
        <v>449</v>
      </c>
      <c r="C570" s="3">
        <v>240</v>
      </c>
      <c r="D570" s="8">
        <v>16000</v>
      </c>
    </row>
    <row r="571" spans="1:4" s="9" customFormat="1" x14ac:dyDescent="0.25">
      <c r="A571" s="4" t="s">
        <v>501</v>
      </c>
      <c r="B571" s="5">
        <v>2613300000</v>
      </c>
      <c r="C571" s="6"/>
      <c r="D571" s="7">
        <f>D572</f>
        <v>147500</v>
      </c>
    </row>
    <row r="572" spans="1:4" s="9" customFormat="1" ht="31.5" x14ac:dyDescent="0.25">
      <c r="A572" s="4" t="s">
        <v>240</v>
      </c>
      <c r="B572" s="5" t="s">
        <v>450</v>
      </c>
      <c r="C572" s="6"/>
      <c r="D572" s="7">
        <f t="shared" ref="D572:D577" si="125">D573</f>
        <v>147500</v>
      </c>
    </row>
    <row r="573" spans="1:4" ht="31.5" x14ac:dyDescent="0.25">
      <c r="A573" s="1" t="s">
        <v>335</v>
      </c>
      <c r="B573" s="2" t="s">
        <v>450</v>
      </c>
      <c r="C573" s="3">
        <v>200</v>
      </c>
      <c r="D573" s="8">
        <f t="shared" si="125"/>
        <v>147500</v>
      </c>
    </row>
    <row r="574" spans="1:4" ht="31.5" x14ac:dyDescent="0.25">
      <c r="A574" s="1" t="s">
        <v>336</v>
      </c>
      <c r="B574" s="2" t="s">
        <v>450</v>
      </c>
      <c r="C574" s="3">
        <v>240</v>
      </c>
      <c r="D574" s="8">
        <v>147500</v>
      </c>
    </row>
    <row r="575" spans="1:4" s="9" customFormat="1" x14ac:dyDescent="0.25">
      <c r="A575" s="4" t="s">
        <v>502</v>
      </c>
      <c r="B575" s="5">
        <v>2613400000</v>
      </c>
      <c r="C575" s="6"/>
      <c r="D575" s="7">
        <f>D576</f>
        <v>184800</v>
      </c>
    </row>
    <row r="576" spans="1:4" s="9" customFormat="1" ht="31.5" x14ac:dyDescent="0.25">
      <c r="A576" s="4" t="s">
        <v>240</v>
      </c>
      <c r="B576" s="5" t="s">
        <v>451</v>
      </c>
      <c r="C576" s="6"/>
      <c r="D576" s="7">
        <f t="shared" si="125"/>
        <v>184800</v>
      </c>
    </row>
    <row r="577" spans="1:4" ht="31.5" x14ac:dyDescent="0.25">
      <c r="A577" s="1" t="s">
        <v>335</v>
      </c>
      <c r="B577" s="2" t="s">
        <v>451</v>
      </c>
      <c r="C577" s="3">
        <v>200</v>
      </c>
      <c r="D577" s="8">
        <f t="shared" si="125"/>
        <v>184800</v>
      </c>
    </row>
    <row r="578" spans="1:4" ht="31.5" x14ac:dyDescent="0.25">
      <c r="A578" s="1" t="s">
        <v>336</v>
      </c>
      <c r="B578" s="2" t="s">
        <v>451</v>
      </c>
      <c r="C578" s="3">
        <v>240</v>
      </c>
      <c r="D578" s="8">
        <v>184800</v>
      </c>
    </row>
    <row r="579" spans="1:4" s="9" customFormat="1" x14ac:dyDescent="0.25">
      <c r="A579" s="4" t="s">
        <v>503</v>
      </c>
      <c r="B579" s="5">
        <v>2613500000</v>
      </c>
      <c r="C579" s="6"/>
      <c r="D579" s="7">
        <f>D580</f>
        <v>200600</v>
      </c>
    </row>
    <row r="580" spans="1:4" s="9" customFormat="1" ht="31.5" x14ac:dyDescent="0.25">
      <c r="A580" s="4" t="s">
        <v>240</v>
      </c>
      <c r="B580" s="5" t="s">
        <v>452</v>
      </c>
      <c r="C580" s="6"/>
      <c r="D580" s="7">
        <f t="shared" ref="D580:D585" si="126">D581</f>
        <v>200600</v>
      </c>
    </row>
    <row r="581" spans="1:4" ht="31.5" x14ac:dyDescent="0.25">
      <c r="A581" s="1" t="s">
        <v>335</v>
      </c>
      <c r="B581" s="2" t="s">
        <v>452</v>
      </c>
      <c r="C581" s="3">
        <v>200</v>
      </c>
      <c r="D581" s="8">
        <f t="shared" si="126"/>
        <v>200600</v>
      </c>
    </row>
    <row r="582" spans="1:4" ht="31.5" x14ac:dyDescent="0.25">
      <c r="A582" s="1" t="s">
        <v>336</v>
      </c>
      <c r="B582" s="2" t="s">
        <v>452</v>
      </c>
      <c r="C582" s="3">
        <v>240</v>
      </c>
      <c r="D582" s="8">
        <v>200600</v>
      </c>
    </row>
    <row r="583" spans="1:4" s="9" customFormat="1" x14ac:dyDescent="0.25">
      <c r="A583" s="4" t="s">
        <v>504</v>
      </c>
      <c r="B583" s="5">
        <v>2613600000</v>
      </c>
      <c r="C583" s="6"/>
      <c r="D583" s="7">
        <f>D584</f>
        <v>169138</v>
      </c>
    </row>
    <row r="584" spans="1:4" s="9" customFormat="1" ht="31.5" x14ac:dyDescent="0.25">
      <c r="A584" s="4" t="s">
        <v>240</v>
      </c>
      <c r="B584" s="5" t="s">
        <v>453</v>
      </c>
      <c r="C584" s="6"/>
      <c r="D584" s="7">
        <f t="shared" si="126"/>
        <v>169138</v>
      </c>
    </row>
    <row r="585" spans="1:4" ht="31.5" x14ac:dyDescent="0.25">
      <c r="A585" s="1" t="s">
        <v>335</v>
      </c>
      <c r="B585" s="2" t="s">
        <v>453</v>
      </c>
      <c r="C585" s="3">
        <v>200</v>
      </c>
      <c r="D585" s="8">
        <f t="shared" si="126"/>
        <v>169138</v>
      </c>
    </row>
    <row r="586" spans="1:4" ht="31.5" x14ac:dyDescent="0.25">
      <c r="A586" s="1" t="s">
        <v>336</v>
      </c>
      <c r="B586" s="2" t="s">
        <v>453</v>
      </c>
      <c r="C586" s="3">
        <v>240</v>
      </c>
      <c r="D586" s="8">
        <v>169138</v>
      </c>
    </row>
    <row r="587" spans="1:4" s="9" customFormat="1" x14ac:dyDescent="0.25">
      <c r="A587" s="4" t="s">
        <v>505</v>
      </c>
      <c r="B587" s="5">
        <v>2613700000</v>
      </c>
      <c r="C587" s="6"/>
      <c r="D587" s="7">
        <f>D588</f>
        <v>228000</v>
      </c>
    </row>
    <row r="588" spans="1:4" s="9" customFormat="1" ht="31.5" x14ac:dyDescent="0.25">
      <c r="A588" s="4" t="s">
        <v>240</v>
      </c>
      <c r="B588" s="5" t="s">
        <v>454</v>
      </c>
      <c r="C588" s="6"/>
      <c r="D588" s="7">
        <f t="shared" ref="D588:D593" si="127">D589</f>
        <v>228000</v>
      </c>
    </row>
    <row r="589" spans="1:4" ht="31.5" x14ac:dyDescent="0.25">
      <c r="A589" s="1" t="s">
        <v>335</v>
      </c>
      <c r="B589" s="2" t="s">
        <v>454</v>
      </c>
      <c r="C589" s="3">
        <v>200</v>
      </c>
      <c r="D589" s="8">
        <f t="shared" si="127"/>
        <v>228000</v>
      </c>
    </row>
    <row r="590" spans="1:4" ht="31.5" x14ac:dyDescent="0.25">
      <c r="A590" s="1" t="s">
        <v>336</v>
      </c>
      <c r="B590" s="2" t="s">
        <v>454</v>
      </c>
      <c r="C590" s="3">
        <v>240</v>
      </c>
      <c r="D590" s="8">
        <v>228000</v>
      </c>
    </row>
    <row r="591" spans="1:4" s="9" customFormat="1" x14ac:dyDescent="0.25">
      <c r="A591" s="4" t="s">
        <v>506</v>
      </c>
      <c r="B591" s="5">
        <v>2613800000</v>
      </c>
      <c r="C591" s="6"/>
      <c r="D591" s="7">
        <f>D592</f>
        <v>121500</v>
      </c>
    </row>
    <row r="592" spans="1:4" s="9" customFormat="1" ht="31.5" x14ac:dyDescent="0.25">
      <c r="A592" s="4" t="s">
        <v>240</v>
      </c>
      <c r="B592" s="5" t="s">
        <v>455</v>
      </c>
      <c r="C592" s="6"/>
      <c r="D592" s="7">
        <f t="shared" si="127"/>
        <v>121500</v>
      </c>
    </row>
    <row r="593" spans="1:4" ht="31.5" x14ac:dyDescent="0.25">
      <c r="A593" s="1" t="s">
        <v>335</v>
      </c>
      <c r="B593" s="2" t="s">
        <v>455</v>
      </c>
      <c r="C593" s="3">
        <v>200</v>
      </c>
      <c r="D593" s="8">
        <f t="shared" si="127"/>
        <v>121500</v>
      </c>
    </row>
    <row r="594" spans="1:4" ht="31.5" x14ac:dyDescent="0.25">
      <c r="A594" s="1" t="s">
        <v>336</v>
      </c>
      <c r="B594" s="2" t="s">
        <v>455</v>
      </c>
      <c r="C594" s="3">
        <v>240</v>
      </c>
      <c r="D594" s="8">
        <v>121500</v>
      </c>
    </row>
    <row r="595" spans="1:4" s="9" customFormat="1" x14ac:dyDescent="0.25">
      <c r="A595" s="4" t="s">
        <v>507</v>
      </c>
      <c r="B595" s="5">
        <v>2613900000</v>
      </c>
      <c r="C595" s="6"/>
      <c r="D595" s="7">
        <f>D596</f>
        <v>110000</v>
      </c>
    </row>
    <row r="596" spans="1:4" s="9" customFormat="1" ht="31.5" x14ac:dyDescent="0.25">
      <c r="A596" s="4" t="s">
        <v>240</v>
      </c>
      <c r="B596" s="5" t="s">
        <v>456</v>
      </c>
      <c r="C596" s="6"/>
      <c r="D596" s="7">
        <f t="shared" ref="D596:D597" si="128">D597</f>
        <v>110000</v>
      </c>
    </row>
    <row r="597" spans="1:4" ht="31.5" x14ac:dyDescent="0.25">
      <c r="A597" s="1" t="s">
        <v>335</v>
      </c>
      <c r="B597" s="2" t="s">
        <v>456</v>
      </c>
      <c r="C597" s="3">
        <v>200</v>
      </c>
      <c r="D597" s="8">
        <f t="shared" si="128"/>
        <v>110000</v>
      </c>
    </row>
    <row r="598" spans="1:4" ht="31.5" x14ac:dyDescent="0.25">
      <c r="A598" s="1" t="s">
        <v>336</v>
      </c>
      <c r="B598" s="2" t="s">
        <v>456</v>
      </c>
      <c r="C598" s="3">
        <v>240</v>
      </c>
      <c r="D598" s="8">
        <v>110000</v>
      </c>
    </row>
    <row r="599" spans="1:4" s="9" customFormat="1" ht="30.6" customHeight="1" x14ac:dyDescent="0.25">
      <c r="A599" s="4" t="s">
        <v>508</v>
      </c>
      <c r="B599" s="5">
        <v>2614000000</v>
      </c>
      <c r="C599" s="6"/>
      <c r="D599" s="7">
        <f>D600</f>
        <v>62500</v>
      </c>
    </row>
    <row r="600" spans="1:4" s="9" customFormat="1" ht="31.5" x14ac:dyDescent="0.25">
      <c r="A600" s="4" t="s">
        <v>240</v>
      </c>
      <c r="B600" s="5" t="s">
        <v>457</v>
      </c>
      <c r="C600" s="6"/>
      <c r="D600" s="7">
        <f t="shared" ref="D600:D601" si="129">D601</f>
        <v>62500</v>
      </c>
    </row>
    <row r="601" spans="1:4" ht="31.5" x14ac:dyDescent="0.25">
      <c r="A601" s="1" t="s">
        <v>335</v>
      </c>
      <c r="B601" s="2" t="s">
        <v>457</v>
      </c>
      <c r="C601" s="3">
        <v>200</v>
      </c>
      <c r="D601" s="8">
        <f t="shared" si="129"/>
        <v>62500</v>
      </c>
    </row>
    <row r="602" spans="1:4" ht="31.5" x14ac:dyDescent="0.25">
      <c r="A602" s="1" t="s">
        <v>336</v>
      </c>
      <c r="B602" s="2" t="s">
        <v>457</v>
      </c>
      <c r="C602" s="3">
        <v>240</v>
      </c>
      <c r="D602" s="8">
        <v>62500</v>
      </c>
    </row>
    <row r="603" spans="1:4" s="9" customFormat="1" x14ac:dyDescent="0.25">
      <c r="A603" s="4" t="s">
        <v>509</v>
      </c>
      <c r="B603" s="5">
        <v>2614100000</v>
      </c>
      <c r="C603" s="6"/>
      <c r="D603" s="7">
        <f>D604</f>
        <v>246500</v>
      </c>
    </row>
    <row r="604" spans="1:4" s="9" customFormat="1" ht="31.5" x14ac:dyDescent="0.25">
      <c r="A604" s="4" t="s">
        <v>240</v>
      </c>
      <c r="B604" s="5" t="s">
        <v>458</v>
      </c>
      <c r="C604" s="6"/>
      <c r="D604" s="7">
        <f t="shared" ref="D604:D605" si="130">D605</f>
        <v>246500</v>
      </c>
    </row>
    <row r="605" spans="1:4" ht="31.5" x14ac:dyDescent="0.25">
      <c r="A605" s="1" t="s">
        <v>335</v>
      </c>
      <c r="B605" s="2" t="s">
        <v>458</v>
      </c>
      <c r="C605" s="3">
        <v>200</v>
      </c>
      <c r="D605" s="8">
        <f t="shared" si="130"/>
        <v>246500</v>
      </c>
    </row>
    <row r="606" spans="1:4" ht="31.5" x14ac:dyDescent="0.25">
      <c r="A606" s="1" t="s">
        <v>336</v>
      </c>
      <c r="B606" s="2" t="s">
        <v>458</v>
      </c>
      <c r="C606" s="3">
        <v>240</v>
      </c>
      <c r="D606" s="8">
        <v>246500</v>
      </c>
    </row>
    <row r="607" spans="1:4" s="9" customFormat="1" x14ac:dyDescent="0.25">
      <c r="A607" s="4" t="s">
        <v>510</v>
      </c>
      <c r="B607" s="5">
        <v>2614200000</v>
      </c>
      <c r="C607" s="6"/>
      <c r="D607" s="7">
        <f>D608</f>
        <v>134634</v>
      </c>
    </row>
    <row r="608" spans="1:4" s="9" customFormat="1" ht="31.5" x14ac:dyDescent="0.25">
      <c r="A608" s="4" t="s">
        <v>240</v>
      </c>
      <c r="B608" s="5" t="s">
        <v>459</v>
      </c>
      <c r="C608" s="6"/>
      <c r="D608" s="7">
        <f t="shared" ref="D608:D609" si="131">D609</f>
        <v>134634</v>
      </c>
    </row>
    <row r="609" spans="1:4" ht="31.5" x14ac:dyDescent="0.25">
      <c r="A609" s="1" t="s">
        <v>335</v>
      </c>
      <c r="B609" s="2" t="s">
        <v>459</v>
      </c>
      <c r="C609" s="3">
        <v>200</v>
      </c>
      <c r="D609" s="8">
        <f t="shared" si="131"/>
        <v>134634</v>
      </c>
    </row>
    <row r="610" spans="1:4" ht="31.5" x14ac:dyDescent="0.25">
      <c r="A610" s="1" t="s">
        <v>336</v>
      </c>
      <c r="B610" s="2" t="s">
        <v>459</v>
      </c>
      <c r="C610" s="3">
        <v>240</v>
      </c>
      <c r="D610" s="8">
        <v>134634</v>
      </c>
    </row>
    <row r="611" spans="1:4" s="9" customFormat="1" x14ac:dyDescent="0.25">
      <c r="A611" s="4" t="s">
        <v>511</v>
      </c>
      <c r="B611" s="5">
        <v>2614300000</v>
      </c>
      <c r="C611" s="6"/>
      <c r="D611" s="7">
        <f>D612</f>
        <v>197800</v>
      </c>
    </row>
    <row r="612" spans="1:4" s="9" customFormat="1" ht="31.5" x14ac:dyDescent="0.25">
      <c r="A612" s="4" t="s">
        <v>240</v>
      </c>
      <c r="B612" s="5" t="s">
        <v>460</v>
      </c>
      <c r="C612" s="6"/>
      <c r="D612" s="7">
        <f t="shared" ref="D612:D613" si="132">D613</f>
        <v>197800</v>
      </c>
    </row>
    <row r="613" spans="1:4" ht="31.5" x14ac:dyDescent="0.25">
      <c r="A613" s="1" t="s">
        <v>335</v>
      </c>
      <c r="B613" s="2" t="s">
        <v>460</v>
      </c>
      <c r="C613" s="3">
        <v>200</v>
      </c>
      <c r="D613" s="8">
        <f t="shared" si="132"/>
        <v>197800</v>
      </c>
    </row>
    <row r="614" spans="1:4" ht="31.5" x14ac:dyDescent="0.25">
      <c r="A614" s="1" t="s">
        <v>336</v>
      </c>
      <c r="B614" s="2" t="s">
        <v>460</v>
      </c>
      <c r="C614" s="3">
        <v>240</v>
      </c>
      <c r="D614" s="8">
        <v>197800</v>
      </c>
    </row>
    <row r="615" spans="1:4" s="9" customFormat="1" x14ac:dyDescent="0.25">
      <c r="A615" s="4" t="s">
        <v>512</v>
      </c>
      <c r="B615" s="5">
        <v>2614400000</v>
      </c>
      <c r="C615" s="6"/>
      <c r="D615" s="7">
        <f>D616</f>
        <v>63000</v>
      </c>
    </row>
    <row r="616" spans="1:4" s="9" customFormat="1" ht="31.5" x14ac:dyDescent="0.25">
      <c r="A616" s="4" t="s">
        <v>240</v>
      </c>
      <c r="B616" s="5" t="s">
        <v>461</v>
      </c>
      <c r="C616" s="6"/>
      <c r="D616" s="7">
        <f t="shared" ref="D616:D617" si="133">D617</f>
        <v>63000</v>
      </c>
    </row>
    <row r="617" spans="1:4" ht="31.5" x14ac:dyDescent="0.25">
      <c r="A617" s="1" t="s">
        <v>335</v>
      </c>
      <c r="B617" s="2" t="s">
        <v>461</v>
      </c>
      <c r="C617" s="3">
        <v>200</v>
      </c>
      <c r="D617" s="8">
        <f t="shared" si="133"/>
        <v>63000</v>
      </c>
    </row>
    <row r="618" spans="1:4" ht="31.5" x14ac:dyDescent="0.25">
      <c r="A618" s="1" t="s">
        <v>336</v>
      </c>
      <c r="B618" s="2" t="s">
        <v>461</v>
      </c>
      <c r="C618" s="3">
        <v>240</v>
      </c>
      <c r="D618" s="8">
        <v>63000</v>
      </c>
    </row>
    <row r="619" spans="1:4" s="9" customFormat="1" x14ac:dyDescent="0.25">
      <c r="A619" s="4" t="s">
        <v>513</v>
      </c>
      <c r="B619" s="5">
        <v>2614500000</v>
      </c>
      <c r="C619" s="6"/>
      <c r="D619" s="7">
        <f>D620</f>
        <v>191533</v>
      </c>
    </row>
    <row r="620" spans="1:4" s="9" customFormat="1" ht="31.5" x14ac:dyDescent="0.25">
      <c r="A620" s="4" t="s">
        <v>240</v>
      </c>
      <c r="B620" s="5" t="s">
        <v>462</v>
      </c>
      <c r="C620" s="6"/>
      <c r="D620" s="7">
        <f t="shared" ref="D620:D621" si="134">D621</f>
        <v>191533</v>
      </c>
    </row>
    <row r="621" spans="1:4" ht="31.5" x14ac:dyDescent="0.25">
      <c r="A621" s="1" t="s">
        <v>335</v>
      </c>
      <c r="B621" s="2" t="s">
        <v>462</v>
      </c>
      <c r="C621" s="3">
        <v>200</v>
      </c>
      <c r="D621" s="8">
        <f t="shared" si="134"/>
        <v>191533</v>
      </c>
    </row>
    <row r="622" spans="1:4" ht="31.5" x14ac:dyDescent="0.25">
      <c r="A622" s="1" t="s">
        <v>336</v>
      </c>
      <c r="B622" s="2" t="s">
        <v>462</v>
      </c>
      <c r="C622" s="3">
        <v>240</v>
      </c>
      <c r="D622" s="8">
        <v>191533</v>
      </c>
    </row>
    <row r="623" spans="1:4" s="9" customFormat="1" ht="32.1" customHeight="1" x14ac:dyDescent="0.25">
      <c r="A623" s="4" t="s">
        <v>514</v>
      </c>
      <c r="B623" s="5">
        <v>2614600000</v>
      </c>
      <c r="C623" s="6"/>
      <c r="D623" s="7">
        <f>D624</f>
        <v>104700</v>
      </c>
    </row>
    <row r="624" spans="1:4" s="9" customFormat="1" ht="31.5" x14ac:dyDescent="0.25">
      <c r="A624" s="4" t="s">
        <v>240</v>
      </c>
      <c r="B624" s="5" t="s">
        <v>463</v>
      </c>
      <c r="C624" s="6"/>
      <c r="D624" s="7">
        <f t="shared" ref="D624:D625" si="135">D625</f>
        <v>104700</v>
      </c>
    </row>
    <row r="625" spans="1:4" ht="31.5" x14ac:dyDescent="0.25">
      <c r="A625" s="1" t="s">
        <v>335</v>
      </c>
      <c r="B625" s="2" t="s">
        <v>463</v>
      </c>
      <c r="C625" s="3">
        <v>200</v>
      </c>
      <c r="D625" s="8">
        <f t="shared" si="135"/>
        <v>104700</v>
      </c>
    </row>
    <row r="626" spans="1:4" ht="31.5" x14ac:dyDescent="0.25">
      <c r="A626" s="1" t="s">
        <v>336</v>
      </c>
      <c r="B626" s="2" t="s">
        <v>463</v>
      </c>
      <c r="C626" s="3">
        <v>240</v>
      </c>
      <c r="D626" s="8">
        <v>104700</v>
      </c>
    </row>
    <row r="627" spans="1:4" s="9" customFormat="1" ht="47.25" x14ac:dyDescent="0.25">
      <c r="A627" s="4" t="s">
        <v>298</v>
      </c>
      <c r="B627" s="5" t="s">
        <v>108</v>
      </c>
      <c r="C627" s="6"/>
      <c r="D627" s="7">
        <f t="shared" ref="D627:D629" si="136">D628</f>
        <v>405309</v>
      </c>
    </row>
    <row r="628" spans="1:4" s="9" customFormat="1" ht="31.5" x14ac:dyDescent="0.25">
      <c r="A628" s="4" t="s">
        <v>256</v>
      </c>
      <c r="B628" s="5" t="s">
        <v>109</v>
      </c>
      <c r="C628" s="6"/>
      <c r="D628" s="7">
        <f t="shared" si="136"/>
        <v>405309</v>
      </c>
    </row>
    <row r="629" spans="1:4" ht="33.75" customHeight="1" x14ac:dyDescent="0.25">
      <c r="A629" s="1" t="s">
        <v>330</v>
      </c>
      <c r="B629" s="2" t="s">
        <v>109</v>
      </c>
      <c r="C629" s="3">
        <v>600</v>
      </c>
      <c r="D629" s="8">
        <f t="shared" si="136"/>
        <v>405309</v>
      </c>
    </row>
    <row r="630" spans="1:4" ht="51" customHeight="1" x14ac:dyDescent="0.25">
      <c r="A630" s="1" t="s">
        <v>528</v>
      </c>
      <c r="B630" s="2" t="s">
        <v>109</v>
      </c>
      <c r="C630" s="3">
        <v>630</v>
      </c>
      <c r="D630" s="8">
        <v>405309</v>
      </c>
    </row>
    <row r="631" spans="1:4" s="9" customFormat="1" ht="31.5" x14ac:dyDescent="0.25">
      <c r="A631" s="4" t="s">
        <v>268</v>
      </c>
      <c r="B631" s="5" t="s">
        <v>110</v>
      </c>
      <c r="C631" s="6"/>
      <c r="D631" s="7">
        <f>D632+D636+D640+D644+D648+D652+D656+D660+D664+D668+D672+D676+D680+D684+D688+D692+D696</f>
        <v>7391145.3700000001</v>
      </c>
    </row>
    <row r="632" spans="1:4" s="9" customFormat="1" x14ac:dyDescent="0.25">
      <c r="A632" s="30" t="s">
        <v>481</v>
      </c>
      <c r="B632" s="5">
        <v>2630100000</v>
      </c>
      <c r="C632" s="6"/>
      <c r="D632" s="7">
        <f>D633</f>
        <v>449044</v>
      </c>
    </row>
    <row r="633" spans="1:4" s="9" customFormat="1" ht="47.25" x14ac:dyDescent="0.25">
      <c r="A633" s="4" t="s">
        <v>290</v>
      </c>
      <c r="B633" s="5" t="s">
        <v>464</v>
      </c>
      <c r="C633" s="6"/>
      <c r="D633" s="7">
        <f t="shared" ref="D633:D702" si="137">D634</f>
        <v>449044</v>
      </c>
    </row>
    <row r="634" spans="1:4" ht="31.5" x14ac:dyDescent="0.25">
      <c r="A634" s="1" t="s">
        <v>335</v>
      </c>
      <c r="B634" s="2" t="s">
        <v>464</v>
      </c>
      <c r="C634" s="3">
        <v>200</v>
      </c>
      <c r="D634" s="8">
        <f t="shared" si="137"/>
        <v>449044</v>
      </c>
    </row>
    <row r="635" spans="1:4" ht="31.5" x14ac:dyDescent="0.25">
      <c r="A635" s="1" t="s">
        <v>336</v>
      </c>
      <c r="B635" s="2" t="s">
        <v>464</v>
      </c>
      <c r="C635" s="3">
        <v>240</v>
      </c>
      <c r="D635" s="8">
        <v>449044</v>
      </c>
    </row>
    <row r="636" spans="1:4" s="9" customFormat="1" x14ac:dyDescent="0.25">
      <c r="A636" s="30" t="s">
        <v>482</v>
      </c>
      <c r="B636" s="5">
        <v>2630300000</v>
      </c>
      <c r="C636" s="6"/>
      <c r="D636" s="7">
        <f>D637</f>
        <v>488300</v>
      </c>
    </row>
    <row r="637" spans="1:4" s="9" customFormat="1" ht="47.25" x14ac:dyDescent="0.25">
      <c r="A637" s="4" t="s">
        <v>290</v>
      </c>
      <c r="B637" s="5" t="s">
        <v>465</v>
      </c>
      <c r="C637" s="6"/>
      <c r="D637" s="7">
        <f t="shared" si="137"/>
        <v>488300</v>
      </c>
    </row>
    <row r="638" spans="1:4" ht="31.5" x14ac:dyDescent="0.25">
      <c r="A638" s="1" t="s">
        <v>335</v>
      </c>
      <c r="B638" s="2" t="s">
        <v>465</v>
      </c>
      <c r="C638" s="3">
        <v>200</v>
      </c>
      <c r="D638" s="8">
        <f t="shared" si="137"/>
        <v>488300</v>
      </c>
    </row>
    <row r="639" spans="1:4" ht="31.5" x14ac:dyDescent="0.25">
      <c r="A639" s="1" t="s">
        <v>336</v>
      </c>
      <c r="B639" s="2" t="s">
        <v>465</v>
      </c>
      <c r="C639" s="3">
        <v>240</v>
      </c>
      <c r="D639" s="8">
        <v>488300</v>
      </c>
    </row>
    <row r="640" spans="1:4" s="9" customFormat="1" x14ac:dyDescent="0.25">
      <c r="A640" s="30" t="s">
        <v>483</v>
      </c>
      <c r="B640" s="5">
        <v>2630400000</v>
      </c>
      <c r="C640" s="6"/>
      <c r="D640" s="7">
        <f>D641</f>
        <v>175140</v>
      </c>
    </row>
    <row r="641" spans="1:4" s="9" customFormat="1" ht="47.25" x14ac:dyDescent="0.25">
      <c r="A641" s="4" t="s">
        <v>290</v>
      </c>
      <c r="B641" s="5" t="s">
        <v>466</v>
      </c>
      <c r="C641" s="6"/>
      <c r="D641" s="7">
        <f t="shared" si="137"/>
        <v>175140</v>
      </c>
    </row>
    <row r="642" spans="1:4" ht="31.5" x14ac:dyDescent="0.25">
      <c r="A642" s="1" t="s">
        <v>335</v>
      </c>
      <c r="B642" s="2" t="s">
        <v>466</v>
      </c>
      <c r="C642" s="3">
        <v>200</v>
      </c>
      <c r="D642" s="8">
        <f t="shared" si="137"/>
        <v>175140</v>
      </c>
    </row>
    <row r="643" spans="1:4" ht="31.5" x14ac:dyDescent="0.25">
      <c r="A643" s="1" t="s">
        <v>336</v>
      </c>
      <c r="B643" s="2" t="s">
        <v>466</v>
      </c>
      <c r="C643" s="3">
        <v>240</v>
      </c>
      <c r="D643" s="8">
        <v>175140</v>
      </c>
    </row>
    <row r="644" spans="1:4" s="9" customFormat="1" ht="31.15" customHeight="1" x14ac:dyDescent="0.25">
      <c r="A644" s="30" t="s">
        <v>484</v>
      </c>
      <c r="B644" s="5">
        <v>2630500000</v>
      </c>
      <c r="C644" s="6"/>
      <c r="D644" s="7">
        <f>D645</f>
        <v>599000</v>
      </c>
    </row>
    <row r="645" spans="1:4" s="9" customFormat="1" ht="47.25" x14ac:dyDescent="0.25">
      <c r="A645" s="4" t="s">
        <v>290</v>
      </c>
      <c r="B645" s="5" t="s">
        <v>467</v>
      </c>
      <c r="C645" s="6"/>
      <c r="D645" s="7">
        <f t="shared" si="137"/>
        <v>599000</v>
      </c>
    </row>
    <row r="646" spans="1:4" ht="31.5" x14ac:dyDescent="0.25">
      <c r="A646" s="1" t="s">
        <v>335</v>
      </c>
      <c r="B646" s="2" t="s">
        <v>467</v>
      </c>
      <c r="C646" s="3">
        <v>200</v>
      </c>
      <c r="D646" s="8">
        <f t="shared" si="137"/>
        <v>599000</v>
      </c>
    </row>
    <row r="647" spans="1:4" ht="31.5" x14ac:dyDescent="0.25">
      <c r="A647" s="1" t="s">
        <v>336</v>
      </c>
      <c r="B647" s="2" t="s">
        <v>467</v>
      </c>
      <c r="C647" s="3">
        <v>240</v>
      </c>
      <c r="D647" s="8">
        <v>599000</v>
      </c>
    </row>
    <row r="648" spans="1:4" s="9" customFormat="1" x14ac:dyDescent="0.25">
      <c r="A648" s="30" t="s">
        <v>485</v>
      </c>
      <c r="B648" s="5">
        <v>2630600000</v>
      </c>
      <c r="C648" s="6"/>
      <c r="D648" s="7">
        <f>D649</f>
        <v>640229.85</v>
      </c>
    </row>
    <row r="649" spans="1:4" s="9" customFormat="1" ht="47.25" x14ac:dyDescent="0.25">
      <c r="A649" s="4" t="s">
        <v>290</v>
      </c>
      <c r="B649" s="5" t="s">
        <v>468</v>
      </c>
      <c r="C649" s="6"/>
      <c r="D649" s="7">
        <f t="shared" si="137"/>
        <v>640229.85</v>
      </c>
    </row>
    <row r="650" spans="1:4" ht="31.5" x14ac:dyDescent="0.25">
      <c r="A650" s="1" t="s">
        <v>335</v>
      </c>
      <c r="B650" s="2" t="s">
        <v>468</v>
      </c>
      <c r="C650" s="3">
        <v>200</v>
      </c>
      <c r="D650" s="8">
        <f t="shared" si="137"/>
        <v>640229.85</v>
      </c>
    </row>
    <row r="651" spans="1:4" ht="31.5" x14ac:dyDescent="0.25">
      <c r="A651" s="1" t="s">
        <v>336</v>
      </c>
      <c r="B651" s="2" t="s">
        <v>468</v>
      </c>
      <c r="C651" s="3">
        <v>240</v>
      </c>
      <c r="D651" s="8">
        <v>640229.85</v>
      </c>
    </row>
    <row r="652" spans="1:4" s="9" customFormat="1" x14ac:dyDescent="0.25">
      <c r="A652" s="30" t="s">
        <v>486</v>
      </c>
      <c r="B652" s="5">
        <v>2630700000</v>
      </c>
      <c r="C652" s="6"/>
      <c r="D652" s="7">
        <f>D653</f>
        <v>350715</v>
      </c>
    </row>
    <row r="653" spans="1:4" s="9" customFormat="1" ht="47.25" x14ac:dyDescent="0.25">
      <c r="A653" s="4" t="s">
        <v>290</v>
      </c>
      <c r="B653" s="5" t="s">
        <v>470</v>
      </c>
      <c r="C653" s="6"/>
      <c r="D653" s="7">
        <f t="shared" si="137"/>
        <v>350715</v>
      </c>
    </row>
    <row r="654" spans="1:4" ht="31.5" x14ac:dyDescent="0.25">
      <c r="A654" s="1" t="s">
        <v>335</v>
      </c>
      <c r="B654" s="2" t="s">
        <v>470</v>
      </c>
      <c r="C654" s="3">
        <v>200</v>
      </c>
      <c r="D654" s="8">
        <f t="shared" si="137"/>
        <v>350715</v>
      </c>
    </row>
    <row r="655" spans="1:4" ht="31.5" x14ac:dyDescent="0.25">
      <c r="A655" s="1" t="s">
        <v>336</v>
      </c>
      <c r="B655" s="2" t="s">
        <v>470</v>
      </c>
      <c r="C655" s="3">
        <v>240</v>
      </c>
      <c r="D655" s="8">
        <v>350715</v>
      </c>
    </row>
    <row r="656" spans="1:4" s="9" customFormat="1" x14ac:dyDescent="0.25">
      <c r="A656" s="30" t="s">
        <v>487</v>
      </c>
      <c r="B656" s="5">
        <v>2630800000</v>
      </c>
      <c r="C656" s="6"/>
      <c r="D656" s="7">
        <f>D657</f>
        <v>432061.66</v>
      </c>
    </row>
    <row r="657" spans="1:4" s="9" customFormat="1" ht="47.25" x14ac:dyDescent="0.25">
      <c r="A657" s="4" t="s">
        <v>290</v>
      </c>
      <c r="B657" s="5" t="s">
        <v>471</v>
      </c>
      <c r="C657" s="6"/>
      <c r="D657" s="7">
        <f t="shared" si="137"/>
        <v>432061.66</v>
      </c>
    </row>
    <row r="658" spans="1:4" ht="31.5" x14ac:dyDescent="0.25">
      <c r="A658" s="1" t="s">
        <v>335</v>
      </c>
      <c r="B658" s="2" t="s">
        <v>471</v>
      </c>
      <c r="C658" s="3">
        <v>200</v>
      </c>
      <c r="D658" s="8">
        <f t="shared" si="137"/>
        <v>432061.66</v>
      </c>
    </row>
    <row r="659" spans="1:4" ht="31.5" x14ac:dyDescent="0.25">
      <c r="A659" s="1" t="s">
        <v>336</v>
      </c>
      <c r="B659" s="2" t="s">
        <v>471</v>
      </c>
      <c r="C659" s="3">
        <v>240</v>
      </c>
      <c r="D659" s="8">
        <v>432061.66</v>
      </c>
    </row>
    <row r="660" spans="1:4" s="9" customFormat="1" x14ac:dyDescent="0.25">
      <c r="A660" s="30" t="s">
        <v>488</v>
      </c>
      <c r="B660" s="5">
        <v>2630900000</v>
      </c>
      <c r="C660" s="6"/>
      <c r="D660" s="7">
        <f>D661</f>
        <v>422156.57</v>
      </c>
    </row>
    <row r="661" spans="1:4" s="9" customFormat="1" ht="47.25" x14ac:dyDescent="0.25">
      <c r="A661" s="4" t="s">
        <v>290</v>
      </c>
      <c r="B661" s="5" t="s">
        <v>472</v>
      </c>
      <c r="C661" s="6"/>
      <c r="D661" s="7">
        <f t="shared" si="137"/>
        <v>422156.57</v>
      </c>
    </row>
    <row r="662" spans="1:4" ht="31.5" x14ac:dyDescent="0.25">
      <c r="A662" s="1" t="s">
        <v>335</v>
      </c>
      <c r="B662" s="2" t="s">
        <v>472</v>
      </c>
      <c r="C662" s="3">
        <v>200</v>
      </c>
      <c r="D662" s="8">
        <f t="shared" si="137"/>
        <v>422156.57</v>
      </c>
    </row>
    <row r="663" spans="1:4" ht="31.5" x14ac:dyDescent="0.25">
      <c r="A663" s="1" t="s">
        <v>336</v>
      </c>
      <c r="B663" s="2" t="s">
        <v>472</v>
      </c>
      <c r="C663" s="3">
        <v>240</v>
      </c>
      <c r="D663" s="8">
        <v>422156.57</v>
      </c>
    </row>
    <row r="664" spans="1:4" s="9" customFormat="1" x14ac:dyDescent="0.25">
      <c r="A664" s="30" t="s">
        <v>489</v>
      </c>
      <c r="B664" s="5">
        <v>2631000000</v>
      </c>
      <c r="C664" s="6"/>
      <c r="D664" s="7">
        <f>D665</f>
        <v>466220.12</v>
      </c>
    </row>
    <row r="665" spans="1:4" s="9" customFormat="1" ht="47.25" x14ac:dyDescent="0.25">
      <c r="A665" s="4" t="s">
        <v>290</v>
      </c>
      <c r="B665" s="5" t="s">
        <v>469</v>
      </c>
      <c r="C665" s="6"/>
      <c r="D665" s="7">
        <f t="shared" si="137"/>
        <v>466220.12</v>
      </c>
    </row>
    <row r="666" spans="1:4" ht="31.5" x14ac:dyDescent="0.25">
      <c r="A666" s="1" t="s">
        <v>335</v>
      </c>
      <c r="B666" s="2" t="s">
        <v>469</v>
      </c>
      <c r="C666" s="3">
        <v>200</v>
      </c>
      <c r="D666" s="8">
        <f t="shared" si="137"/>
        <v>466220.12</v>
      </c>
    </row>
    <row r="667" spans="1:4" ht="31.5" x14ac:dyDescent="0.25">
      <c r="A667" s="1" t="s">
        <v>336</v>
      </c>
      <c r="B667" s="2" t="s">
        <v>469</v>
      </c>
      <c r="C667" s="3">
        <v>240</v>
      </c>
      <c r="D667" s="8">
        <v>466220.12</v>
      </c>
    </row>
    <row r="668" spans="1:4" s="9" customFormat="1" x14ac:dyDescent="0.25">
      <c r="A668" s="30" t="s">
        <v>490</v>
      </c>
      <c r="B668" s="5">
        <v>2631100000</v>
      </c>
      <c r="C668" s="6"/>
      <c r="D668" s="7">
        <f>D669</f>
        <v>324345.65999999997</v>
      </c>
    </row>
    <row r="669" spans="1:4" s="9" customFormat="1" ht="47.25" x14ac:dyDescent="0.25">
      <c r="A669" s="4" t="s">
        <v>290</v>
      </c>
      <c r="B669" s="5" t="s">
        <v>473</v>
      </c>
      <c r="C669" s="6"/>
      <c r="D669" s="7">
        <f t="shared" si="137"/>
        <v>324345.65999999997</v>
      </c>
    </row>
    <row r="670" spans="1:4" ht="31.5" x14ac:dyDescent="0.25">
      <c r="A670" s="1" t="s">
        <v>335</v>
      </c>
      <c r="B670" s="2" t="s">
        <v>473</v>
      </c>
      <c r="C670" s="3">
        <v>200</v>
      </c>
      <c r="D670" s="8">
        <f t="shared" si="137"/>
        <v>324345.65999999997</v>
      </c>
    </row>
    <row r="671" spans="1:4" ht="31.5" x14ac:dyDescent="0.25">
      <c r="A671" s="1" t="s">
        <v>336</v>
      </c>
      <c r="B671" s="2" t="s">
        <v>473</v>
      </c>
      <c r="C671" s="3">
        <v>240</v>
      </c>
      <c r="D671" s="8">
        <v>324345.65999999997</v>
      </c>
    </row>
    <row r="672" spans="1:4" s="9" customFormat="1" x14ac:dyDescent="0.25">
      <c r="A672" s="30" t="s">
        <v>491</v>
      </c>
      <c r="B672" s="5">
        <v>2631200000</v>
      </c>
      <c r="C672" s="6"/>
      <c r="D672" s="7">
        <f>D673</f>
        <v>369000</v>
      </c>
    </row>
    <row r="673" spans="1:4" s="9" customFormat="1" ht="47.25" x14ac:dyDescent="0.25">
      <c r="A673" s="4" t="s">
        <v>290</v>
      </c>
      <c r="B673" s="5" t="s">
        <v>474</v>
      </c>
      <c r="C673" s="6"/>
      <c r="D673" s="7">
        <f t="shared" si="137"/>
        <v>369000</v>
      </c>
    </row>
    <row r="674" spans="1:4" ht="31.5" x14ac:dyDescent="0.25">
      <c r="A674" s="1" t="s">
        <v>335</v>
      </c>
      <c r="B674" s="2" t="s">
        <v>474</v>
      </c>
      <c r="C674" s="3">
        <v>200</v>
      </c>
      <c r="D674" s="8">
        <f t="shared" si="137"/>
        <v>369000</v>
      </c>
    </row>
    <row r="675" spans="1:4" ht="31.5" x14ac:dyDescent="0.25">
      <c r="A675" s="1" t="s">
        <v>336</v>
      </c>
      <c r="B675" s="2" t="s">
        <v>474</v>
      </c>
      <c r="C675" s="3">
        <v>240</v>
      </c>
      <c r="D675" s="8">
        <v>369000</v>
      </c>
    </row>
    <row r="676" spans="1:4" s="9" customFormat="1" x14ac:dyDescent="0.25">
      <c r="A676" s="30" t="s">
        <v>492</v>
      </c>
      <c r="B676" s="5">
        <v>2631700000</v>
      </c>
      <c r="C676" s="6"/>
      <c r="D676" s="7">
        <f>D677</f>
        <v>599969</v>
      </c>
    </row>
    <row r="677" spans="1:4" s="9" customFormat="1" ht="47.25" x14ac:dyDescent="0.25">
      <c r="A677" s="4" t="s">
        <v>290</v>
      </c>
      <c r="B677" s="5" t="s">
        <v>475</v>
      </c>
      <c r="C677" s="6"/>
      <c r="D677" s="7">
        <f t="shared" si="137"/>
        <v>599969</v>
      </c>
    </row>
    <row r="678" spans="1:4" ht="31.5" x14ac:dyDescent="0.25">
      <c r="A678" s="1" t="s">
        <v>335</v>
      </c>
      <c r="B678" s="2" t="s">
        <v>475</v>
      </c>
      <c r="C678" s="3">
        <v>200</v>
      </c>
      <c r="D678" s="8">
        <f t="shared" si="137"/>
        <v>599969</v>
      </c>
    </row>
    <row r="679" spans="1:4" ht="31.5" x14ac:dyDescent="0.25">
      <c r="A679" s="1" t="s">
        <v>336</v>
      </c>
      <c r="B679" s="2" t="s">
        <v>475</v>
      </c>
      <c r="C679" s="3">
        <v>240</v>
      </c>
      <c r="D679" s="8">
        <v>599969</v>
      </c>
    </row>
    <row r="680" spans="1:4" s="9" customFormat="1" x14ac:dyDescent="0.25">
      <c r="A680" s="30" t="s">
        <v>493</v>
      </c>
      <c r="B680" s="5">
        <v>2632000000</v>
      </c>
      <c r="C680" s="6"/>
      <c r="D680" s="7">
        <f>D681</f>
        <v>242105.26</v>
      </c>
    </row>
    <row r="681" spans="1:4" s="9" customFormat="1" ht="47.25" x14ac:dyDescent="0.25">
      <c r="A681" s="4" t="s">
        <v>290</v>
      </c>
      <c r="B681" s="5" t="s">
        <v>479</v>
      </c>
      <c r="C681" s="6"/>
      <c r="D681" s="7">
        <f t="shared" si="137"/>
        <v>242105.26</v>
      </c>
    </row>
    <row r="682" spans="1:4" ht="31.5" x14ac:dyDescent="0.25">
      <c r="A682" s="1" t="s">
        <v>335</v>
      </c>
      <c r="B682" s="2" t="s">
        <v>479</v>
      </c>
      <c r="C682" s="3">
        <v>200</v>
      </c>
      <c r="D682" s="8">
        <f t="shared" si="137"/>
        <v>242105.26</v>
      </c>
    </row>
    <row r="683" spans="1:4" ht="31.5" x14ac:dyDescent="0.25">
      <c r="A683" s="1" t="s">
        <v>336</v>
      </c>
      <c r="B683" s="2" t="s">
        <v>479</v>
      </c>
      <c r="C683" s="3">
        <v>240</v>
      </c>
      <c r="D683" s="8">
        <v>242105.26</v>
      </c>
    </row>
    <row r="684" spans="1:4" s="9" customFormat="1" x14ac:dyDescent="0.25">
      <c r="A684" s="30" t="s">
        <v>494</v>
      </c>
      <c r="B684" s="5">
        <v>2632100000</v>
      </c>
      <c r="C684" s="6"/>
      <c r="D684" s="7">
        <f>D685</f>
        <v>600000</v>
      </c>
    </row>
    <row r="685" spans="1:4" s="9" customFormat="1" ht="47.25" x14ac:dyDescent="0.25">
      <c r="A685" s="4" t="s">
        <v>290</v>
      </c>
      <c r="B685" s="5" t="s">
        <v>476</v>
      </c>
      <c r="C685" s="6"/>
      <c r="D685" s="7">
        <f t="shared" si="137"/>
        <v>600000</v>
      </c>
    </row>
    <row r="686" spans="1:4" ht="31.5" x14ac:dyDescent="0.25">
      <c r="A686" s="1" t="s">
        <v>335</v>
      </c>
      <c r="B686" s="2" t="s">
        <v>476</v>
      </c>
      <c r="C686" s="3">
        <v>200</v>
      </c>
      <c r="D686" s="8">
        <f t="shared" si="137"/>
        <v>600000</v>
      </c>
    </row>
    <row r="687" spans="1:4" ht="31.5" x14ac:dyDescent="0.25">
      <c r="A687" s="1" t="s">
        <v>336</v>
      </c>
      <c r="B687" s="2" t="s">
        <v>476</v>
      </c>
      <c r="C687" s="3">
        <v>240</v>
      </c>
      <c r="D687" s="8">
        <v>600000</v>
      </c>
    </row>
    <row r="688" spans="1:4" s="9" customFormat="1" x14ac:dyDescent="0.25">
      <c r="A688" s="30" t="s">
        <v>495</v>
      </c>
      <c r="B688" s="5">
        <v>2632200000</v>
      </c>
      <c r="C688" s="6"/>
      <c r="D688" s="7">
        <f>D689</f>
        <v>500000</v>
      </c>
    </row>
    <row r="689" spans="1:4" s="9" customFormat="1" ht="47.25" x14ac:dyDescent="0.25">
      <c r="A689" s="4" t="s">
        <v>290</v>
      </c>
      <c r="B689" s="5" t="s">
        <v>477</v>
      </c>
      <c r="C689" s="6"/>
      <c r="D689" s="7">
        <f t="shared" si="137"/>
        <v>500000</v>
      </c>
    </row>
    <row r="690" spans="1:4" ht="31.5" x14ac:dyDescent="0.25">
      <c r="A690" s="1" t="s">
        <v>335</v>
      </c>
      <c r="B690" s="2" t="s">
        <v>477</v>
      </c>
      <c r="C690" s="3">
        <v>200</v>
      </c>
      <c r="D690" s="8">
        <f t="shared" si="137"/>
        <v>500000</v>
      </c>
    </row>
    <row r="691" spans="1:4" ht="31.5" x14ac:dyDescent="0.25">
      <c r="A691" s="1" t="s">
        <v>336</v>
      </c>
      <c r="B691" s="2" t="s">
        <v>477</v>
      </c>
      <c r="C691" s="3">
        <v>240</v>
      </c>
      <c r="D691" s="8">
        <v>500000</v>
      </c>
    </row>
    <row r="692" spans="1:4" s="9" customFormat="1" x14ac:dyDescent="0.25">
      <c r="A692" s="30" t="s">
        <v>496</v>
      </c>
      <c r="B692" s="5">
        <v>2632300000</v>
      </c>
      <c r="C692" s="6"/>
      <c r="D692" s="7">
        <f>D693</f>
        <v>250000</v>
      </c>
    </row>
    <row r="693" spans="1:4" s="9" customFormat="1" ht="47.25" x14ac:dyDescent="0.25">
      <c r="A693" s="4" t="s">
        <v>290</v>
      </c>
      <c r="B693" s="5" t="s">
        <v>478</v>
      </c>
      <c r="C693" s="6"/>
      <c r="D693" s="7">
        <f t="shared" si="137"/>
        <v>250000</v>
      </c>
    </row>
    <row r="694" spans="1:4" ht="31.5" x14ac:dyDescent="0.25">
      <c r="A694" s="1" t="s">
        <v>335</v>
      </c>
      <c r="B694" s="2" t="s">
        <v>478</v>
      </c>
      <c r="C694" s="3">
        <v>200</v>
      </c>
      <c r="D694" s="8">
        <f t="shared" si="137"/>
        <v>250000</v>
      </c>
    </row>
    <row r="695" spans="1:4" ht="31.5" x14ac:dyDescent="0.25">
      <c r="A695" s="1" t="s">
        <v>336</v>
      </c>
      <c r="B695" s="2" t="s">
        <v>478</v>
      </c>
      <c r="C695" s="3">
        <v>240</v>
      </c>
      <c r="D695" s="8">
        <v>250000</v>
      </c>
    </row>
    <row r="696" spans="1:4" s="9" customFormat="1" x14ac:dyDescent="0.25">
      <c r="A696" s="30" t="s">
        <v>497</v>
      </c>
      <c r="B696" s="5">
        <v>2632500000</v>
      </c>
      <c r="C696" s="6"/>
      <c r="D696" s="7">
        <f>D697</f>
        <v>482858.25</v>
      </c>
    </row>
    <row r="697" spans="1:4" s="9" customFormat="1" ht="47.25" x14ac:dyDescent="0.25">
      <c r="A697" s="4" t="s">
        <v>290</v>
      </c>
      <c r="B697" s="5" t="s">
        <v>480</v>
      </c>
      <c r="C697" s="6"/>
      <c r="D697" s="7">
        <f t="shared" si="137"/>
        <v>482858.25</v>
      </c>
    </row>
    <row r="698" spans="1:4" ht="31.5" x14ac:dyDescent="0.25">
      <c r="A698" s="1" t="s">
        <v>335</v>
      </c>
      <c r="B698" s="2" t="s">
        <v>480</v>
      </c>
      <c r="C698" s="3">
        <v>200</v>
      </c>
      <c r="D698" s="8">
        <f t="shared" si="137"/>
        <v>482858.25</v>
      </c>
    </row>
    <row r="699" spans="1:4" ht="31.5" x14ac:dyDescent="0.25">
      <c r="A699" s="1" t="s">
        <v>336</v>
      </c>
      <c r="B699" s="2" t="s">
        <v>480</v>
      </c>
      <c r="C699" s="3">
        <v>240</v>
      </c>
      <c r="D699" s="8">
        <v>482858.25</v>
      </c>
    </row>
    <row r="700" spans="1:4" s="9" customFormat="1" ht="34.35" customHeight="1" x14ac:dyDescent="0.25">
      <c r="A700" s="4" t="s">
        <v>381</v>
      </c>
      <c r="B700" s="5">
        <v>2640000000</v>
      </c>
      <c r="C700" s="6"/>
      <c r="D700" s="7">
        <f t="shared" si="137"/>
        <v>1147303.9700000002</v>
      </c>
    </row>
    <row r="701" spans="1:4" s="9" customFormat="1" ht="64.900000000000006" customHeight="1" x14ac:dyDescent="0.25">
      <c r="A701" s="4" t="s">
        <v>323</v>
      </c>
      <c r="B701" s="5" t="s">
        <v>380</v>
      </c>
      <c r="C701" s="6"/>
      <c r="D701" s="7">
        <f t="shared" si="137"/>
        <v>1147303.9700000002</v>
      </c>
    </row>
    <row r="702" spans="1:4" x14ac:dyDescent="0.25">
      <c r="A702" s="23" t="s">
        <v>339</v>
      </c>
      <c r="B702" s="2" t="s">
        <v>380</v>
      </c>
      <c r="C702" s="3">
        <v>300</v>
      </c>
      <c r="D702" s="8">
        <f t="shared" si="137"/>
        <v>1147303.9700000002</v>
      </c>
    </row>
    <row r="703" spans="1:4" ht="31.5" x14ac:dyDescent="0.25">
      <c r="A703" s="23" t="s">
        <v>351</v>
      </c>
      <c r="B703" s="2" t="s">
        <v>380</v>
      </c>
      <c r="C703" s="3">
        <v>320</v>
      </c>
      <c r="D703" s="8">
        <f>1073347.85+73956.12</f>
        <v>1147303.9700000002</v>
      </c>
    </row>
    <row r="704" spans="1:4" ht="35.450000000000003" customHeight="1" x14ac:dyDescent="0.25">
      <c r="A704" s="4" t="s">
        <v>364</v>
      </c>
      <c r="B704" s="5" t="s">
        <v>111</v>
      </c>
      <c r="C704" s="6"/>
      <c r="D704" s="7">
        <f t="shared" ref="D704" si="138">D705</f>
        <v>33520455.280000001</v>
      </c>
    </row>
    <row r="705" spans="1:4" s="9" customFormat="1" ht="31.5" x14ac:dyDescent="0.25">
      <c r="A705" s="4" t="s">
        <v>246</v>
      </c>
      <c r="B705" s="5" t="s">
        <v>112</v>
      </c>
      <c r="C705" s="6"/>
      <c r="D705" s="7">
        <f t="shared" ref="D705" si="139">D706+D709+D712+D715+D718+D721+D724+D727+D730+D733+D736+D739+D742+D745+D748+D751+D754+D757+D760+D763+D766+D769</f>
        <v>33520455.280000001</v>
      </c>
    </row>
    <row r="706" spans="1:4" s="9" customFormat="1" ht="34.35" customHeight="1" x14ac:dyDescent="0.25">
      <c r="A706" s="4" t="s">
        <v>396</v>
      </c>
      <c r="B706" s="5">
        <v>3501178160</v>
      </c>
      <c r="C706" s="6"/>
      <c r="D706" s="7">
        <f t="shared" ref="D706:D710" si="140">D707</f>
        <v>4172306.82</v>
      </c>
    </row>
    <row r="707" spans="1:4" ht="31.5" x14ac:dyDescent="0.25">
      <c r="A707" s="1" t="s">
        <v>335</v>
      </c>
      <c r="B707" s="2">
        <v>3501178160</v>
      </c>
      <c r="C707" s="3">
        <v>200</v>
      </c>
      <c r="D707" s="8">
        <f t="shared" si="140"/>
        <v>4172306.82</v>
      </c>
    </row>
    <row r="708" spans="1:4" ht="31.5" x14ac:dyDescent="0.25">
      <c r="A708" s="1" t="s">
        <v>336</v>
      </c>
      <c r="B708" s="2">
        <v>3501178160</v>
      </c>
      <c r="C708" s="3">
        <v>240</v>
      </c>
      <c r="D708" s="8">
        <v>4172306.82</v>
      </c>
    </row>
    <row r="709" spans="1:4" s="9" customFormat="1" ht="19.350000000000001" customHeight="1" x14ac:dyDescent="0.25">
      <c r="A709" s="4" t="s">
        <v>397</v>
      </c>
      <c r="B709" s="5">
        <v>3501278160</v>
      </c>
      <c r="C709" s="6"/>
      <c r="D709" s="7">
        <f t="shared" si="140"/>
        <v>300000</v>
      </c>
    </row>
    <row r="710" spans="1:4" ht="31.5" x14ac:dyDescent="0.25">
      <c r="A710" s="1" t="s">
        <v>335</v>
      </c>
      <c r="B710" s="2">
        <v>3501278160</v>
      </c>
      <c r="C710" s="3">
        <v>200</v>
      </c>
      <c r="D710" s="8">
        <f t="shared" si="140"/>
        <v>300000</v>
      </c>
    </row>
    <row r="711" spans="1:4" ht="31.5" x14ac:dyDescent="0.25">
      <c r="A711" s="1" t="s">
        <v>336</v>
      </c>
      <c r="B711" s="2">
        <v>3501278160</v>
      </c>
      <c r="C711" s="3">
        <v>240</v>
      </c>
      <c r="D711" s="8">
        <v>300000</v>
      </c>
    </row>
    <row r="712" spans="1:4" s="9" customFormat="1" ht="47.1" customHeight="1" x14ac:dyDescent="0.25">
      <c r="A712" s="4" t="s">
        <v>423</v>
      </c>
      <c r="B712" s="5">
        <v>3501378160</v>
      </c>
      <c r="C712" s="6"/>
      <c r="D712" s="7">
        <f t="shared" ref="D712:D727" si="141">D713</f>
        <v>780000</v>
      </c>
    </row>
    <row r="713" spans="1:4" ht="31.5" x14ac:dyDescent="0.25">
      <c r="A713" s="1" t="s">
        <v>335</v>
      </c>
      <c r="B713" s="2">
        <v>3501378160</v>
      </c>
      <c r="C713" s="3">
        <v>200</v>
      </c>
      <c r="D713" s="8">
        <f t="shared" si="141"/>
        <v>780000</v>
      </c>
    </row>
    <row r="714" spans="1:4" ht="31.5" x14ac:dyDescent="0.25">
      <c r="A714" s="1" t="s">
        <v>336</v>
      </c>
      <c r="B714" s="2">
        <v>3501378160</v>
      </c>
      <c r="C714" s="3">
        <v>240</v>
      </c>
      <c r="D714" s="8">
        <v>780000</v>
      </c>
    </row>
    <row r="715" spans="1:4" s="9" customFormat="1" ht="17.850000000000001" customHeight="1" x14ac:dyDescent="0.25">
      <c r="A715" s="4" t="s">
        <v>390</v>
      </c>
      <c r="B715" s="5">
        <v>3501478160</v>
      </c>
      <c r="C715" s="6"/>
      <c r="D715" s="7">
        <f t="shared" si="141"/>
        <v>6000000</v>
      </c>
    </row>
    <row r="716" spans="1:4" ht="31.5" x14ac:dyDescent="0.25">
      <c r="A716" s="1" t="s">
        <v>335</v>
      </c>
      <c r="B716" s="2">
        <v>3501478160</v>
      </c>
      <c r="C716" s="3">
        <v>200</v>
      </c>
      <c r="D716" s="8">
        <f t="shared" si="141"/>
        <v>6000000</v>
      </c>
    </row>
    <row r="717" spans="1:4" ht="31.5" x14ac:dyDescent="0.25">
      <c r="A717" s="1" t="s">
        <v>336</v>
      </c>
      <c r="B717" s="2">
        <v>3501478160</v>
      </c>
      <c r="C717" s="3">
        <v>240</v>
      </c>
      <c r="D717" s="8">
        <v>6000000</v>
      </c>
    </row>
    <row r="718" spans="1:4" s="9" customFormat="1" ht="19.149999999999999" customHeight="1" x14ac:dyDescent="0.25">
      <c r="A718" s="4" t="s">
        <v>391</v>
      </c>
      <c r="B718" s="5">
        <v>3501578160</v>
      </c>
      <c r="C718" s="6"/>
      <c r="D718" s="7">
        <f t="shared" si="141"/>
        <v>200000</v>
      </c>
    </row>
    <row r="719" spans="1:4" ht="31.5" x14ac:dyDescent="0.25">
      <c r="A719" s="1" t="s">
        <v>335</v>
      </c>
      <c r="B719" s="2">
        <v>3501578160</v>
      </c>
      <c r="C719" s="3">
        <v>200</v>
      </c>
      <c r="D719" s="8">
        <f t="shared" si="141"/>
        <v>200000</v>
      </c>
    </row>
    <row r="720" spans="1:4" ht="31.5" x14ac:dyDescent="0.25">
      <c r="A720" s="1" t="s">
        <v>336</v>
      </c>
      <c r="B720" s="2">
        <v>3501578160</v>
      </c>
      <c r="C720" s="3">
        <v>240</v>
      </c>
      <c r="D720" s="8">
        <v>200000</v>
      </c>
    </row>
    <row r="721" spans="1:4" s="9" customFormat="1" ht="32.65" customHeight="1" x14ac:dyDescent="0.25">
      <c r="A721" s="4" t="s">
        <v>392</v>
      </c>
      <c r="B721" s="5">
        <v>3501678160</v>
      </c>
      <c r="C721" s="6"/>
      <c r="D721" s="7">
        <f t="shared" si="141"/>
        <v>1250000</v>
      </c>
    </row>
    <row r="722" spans="1:4" ht="31.5" x14ac:dyDescent="0.25">
      <c r="A722" s="1" t="s">
        <v>335</v>
      </c>
      <c r="B722" s="2">
        <v>3501678160</v>
      </c>
      <c r="C722" s="3">
        <v>200</v>
      </c>
      <c r="D722" s="8">
        <f t="shared" si="141"/>
        <v>1250000</v>
      </c>
    </row>
    <row r="723" spans="1:4" ht="31.5" x14ac:dyDescent="0.25">
      <c r="A723" s="1" t="s">
        <v>336</v>
      </c>
      <c r="B723" s="2">
        <v>3501678160</v>
      </c>
      <c r="C723" s="3">
        <v>240</v>
      </c>
      <c r="D723" s="8">
        <v>1250000</v>
      </c>
    </row>
    <row r="724" spans="1:4" s="9" customFormat="1" ht="32.65" customHeight="1" x14ac:dyDescent="0.25">
      <c r="A724" s="4" t="s">
        <v>393</v>
      </c>
      <c r="B724" s="5">
        <v>3501778160</v>
      </c>
      <c r="C724" s="6"/>
      <c r="D724" s="7">
        <f t="shared" si="141"/>
        <v>841153.87</v>
      </c>
    </row>
    <row r="725" spans="1:4" ht="31.5" x14ac:dyDescent="0.25">
      <c r="A725" s="1" t="s">
        <v>335</v>
      </c>
      <c r="B725" s="2">
        <v>3501778160</v>
      </c>
      <c r="C725" s="3">
        <v>200</v>
      </c>
      <c r="D725" s="8">
        <f t="shared" si="141"/>
        <v>841153.87</v>
      </c>
    </row>
    <row r="726" spans="1:4" ht="31.5" x14ac:dyDescent="0.25">
      <c r="A726" s="1" t="s">
        <v>336</v>
      </c>
      <c r="B726" s="2">
        <v>3501778160</v>
      </c>
      <c r="C726" s="3">
        <v>240</v>
      </c>
      <c r="D726" s="8">
        <v>841153.87</v>
      </c>
    </row>
    <row r="727" spans="1:4" s="9" customFormat="1" ht="32.65" customHeight="1" x14ac:dyDescent="0.25">
      <c r="A727" s="4" t="s">
        <v>401</v>
      </c>
      <c r="B727" s="5">
        <v>3501878160</v>
      </c>
      <c r="C727" s="6"/>
      <c r="D727" s="7">
        <f t="shared" si="141"/>
        <v>3100000</v>
      </c>
    </row>
    <row r="728" spans="1:4" ht="31.5" x14ac:dyDescent="0.25">
      <c r="A728" s="1" t="s">
        <v>335</v>
      </c>
      <c r="B728" s="2">
        <v>3501878160</v>
      </c>
      <c r="C728" s="3">
        <v>200</v>
      </c>
      <c r="D728" s="8">
        <f t="shared" ref="D728" si="142">D729</f>
        <v>3100000</v>
      </c>
    </row>
    <row r="729" spans="1:4" ht="31.5" x14ac:dyDescent="0.25">
      <c r="A729" s="1" t="s">
        <v>336</v>
      </c>
      <c r="B729" s="2">
        <v>3501878160</v>
      </c>
      <c r="C729" s="3">
        <v>240</v>
      </c>
      <c r="D729" s="8">
        <v>3100000</v>
      </c>
    </row>
    <row r="730" spans="1:4" s="9" customFormat="1" ht="19.350000000000001" customHeight="1" x14ac:dyDescent="0.25">
      <c r="A730" s="4" t="s">
        <v>444</v>
      </c>
      <c r="B730" s="5">
        <v>3502078160</v>
      </c>
      <c r="C730" s="6"/>
      <c r="D730" s="7">
        <f t="shared" ref="D730:D758" si="143">D731</f>
        <v>1938609.77</v>
      </c>
    </row>
    <row r="731" spans="1:4" ht="31.5" x14ac:dyDescent="0.25">
      <c r="A731" s="1" t="s">
        <v>335</v>
      </c>
      <c r="B731" s="2">
        <v>3502078160</v>
      </c>
      <c r="C731" s="3">
        <v>200</v>
      </c>
      <c r="D731" s="8">
        <f t="shared" si="143"/>
        <v>1938609.77</v>
      </c>
    </row>
    <row r="732" spans="1:4" ht="31.5" x14ac:dyDescent="0.25">
      <c r="A732" s="1" t="s">
        <v>336</v>
      </c>
      <c r="B732" s="2">
        <v>3502078160</v>
      </c>
      <c r="C732" s="3">
        <v>240</v>
      </c>
      <c r="D732" s="8">
        <v>1938609.77</v>
      </c>
    </row>
    <row r="733" spans="1:4" s="9" customFormat="1" ht="63" x14ac:dyDescent="0.25">
      <c r="A733" s="4" t="s">
        <v>424</v>
      </c>
      <c r="B733" s="5">
        <v>3502178160</v>
      </c>
      <c r="C733" s="6"/>
      <c r="D733" s="7">
        <f t="shared" si="143"/>
        <v>3700000</v>
      </c>
    </row>
    <row r="734" spans="1:4" ht="31.5" x14ac:dyDescent="0.25">
      <c r="A734" s="1" t="s">
        <v>335</v>
      </c>
      <c r="B734" s="2">
        <v>3502178160</v>
      </c>
      <c r="C734" s="3">
        <v>200</v>
      </c>
      <c r="D734" s="8">
        <f t="shared" si="143"/>
        <v>3700000</v>
      </c>
    </row>
    <row r="735" spans="1:4" ht="31.5" x14ac:dyDescent="0.25">
      <c r="A735" s="1" t="s">
        <v>336</v>
      </c>
      <c r="B735" s="2">
        <v>3502178160</v>
      </c>
      <c r="C735" s="3">
        <v>240</v>
      </c>
      <c r="D735" s="8">
        <v>3700000</v>
      </c>
    </row>
    <row r="736" spans="1:4" s="9" customFormat="1" ht="19.899999999999999" customHeight="1" x14ac:dyDescent="0.25">
      <c r="A736" s="4" t="s">
        <v>402</v>
      </c>
      <c r="B736" s="5">
        <v>3502678160</v>
      </c>
      <c r="C736" s="6"/>
      <c r="D736" s="7">
        <f t="shared" si="143"/>
        <v>600000</v>
      </c>
    </row>
    <row r="737" spans="1:4" ht="31.5" x14ac:dyDescent="0.25">
      <c r="A737" s="1" t="s">
        <v>335</v>
      </c>
      <c r="B737" s="2">
        <v>3502678160</v>
      </c>
      <c r="C737" s="3">
        <v>200</v>
      </c>
      <c r="D737" s="8">
        <f t="shared" si="143"/>
        <v>600000</v>
      </c>
    </row>
    <row r="738" spans="1:4" ht="31.5" x14ac:dyDescent="0.25">
      <c r="A738" s="1" t="s">
        <v>336</v>
      </c>
      <c r="B738" s="2">
        <v>3502678160</v>
      </c>
      <c r="C738" s="3">
        <v>240</v>
      </c>
      <c r="D738" s="8">
        <v>600000</v>
      </c>
    </row>
    <row r="739" spans="1:4" s="9" customFormat="1" ht="19.899999999999999" customHeight="1" x14ac:dyDescent="0.25">
      <c r="A739" s="4" t="s">
        <v>403</v>
      </c>
      <c r="B739" s="5">
        <v>3502878160</v>
      </c>
      <c r="C739" s="6"/>
      <c r="D739" s="7">
        <f t="shared" si="143"/>
        <v>534911.54</v>
      </c>
    </row>
    <row r="740" spans="1:4" ht="31.5" x14ac:dyDescent="0.25">
      <c r="A740" s="1" t="s">
        <v>335</v>
      </c>
      <c r="B740" s="2">
        <v>3502878160</v>
      </c>
      <c r="C740" s="3">
        <v>200</v>
      </c>
      <c r="D740" s="8">
        <f t="shared" si="143"/>
        <v>534911.54</v>
      </c>
    </row>
    <row r="741" spans="1:4" ht="31.5" x14ac:dyDescent="0.25">
      <c r="A741" s="1" t="s">
        <v>336</v>
      </c>
      <c r="B741" s="2">
        <v>3502878160</v>
      </c>
      <c r="C741" s="3">
        <v>240</v>
      </c>
      <c r="D741" s="8">
        <v>534911.54</v>
      </c>
    </row>
    <row r="742" spans="1:4" s="9" customFormat="1" ht="19.899999999999999" customHeight="1" x14ac:dyDescent="0.25">
      <c r="A742" s="4" t="s">
        <v>404</v>
      </c>
      <c r="B742" s="5">
        <v>3503078160</v>
      </c>
      <c r="C742" s="6"/>
      <c r="D742" s="7">
        <f t="shared" si="143"/>
        <v>995000</v>
      </c>
    </row>
    <row r="743" spans="1:4" ht="31.5" x14ac:dyDescent="0.25">
      <c r="A743" s="1" t="s">
        <v>335</v>
      </c>
      <c r="B743" s="2">
        <v>3503078160</v>
      </c>
      <c r="C743" s="3">
        <v>200</v>
      </c>
      <c r="D743" s="8">
        <f t="shared" si="143"/>
        <v>995000</v>
      </c>
    </row>
    <row r="744" spans="1:4" ht="31.5" x14ac:dyDescent="0.25">
      <c r="A744" s="1" t="s">
        <v>336</v>
      </c>
      <c r="B744" s="2">
        <v>3503078160</v>
      </c>
      <c r="C744" s="3">
        <v>240</v>
      </c>
      <c r="D744" s="8">
        <v>995000</v>
      </c>
    </row>
    <row r="745" spans="1:4" s="9" customFormat="1" ht="36" customHeight="1" x14ac:dyDescent="0.25">
      <c r="A745" s="4" t="s">
        <v>405</v>
      </c>
      <c r="B745" s="5">
        <v>3503178160</v>
      </c>
      <c r="C745" s="6"/>
      <c r="D745" s="7">
        <f t="shared" si="143"/>
        <v>300000</v>
      </c>
    </row>
    <row r="746" spans="1:4" ht="31.5" x14ac:dyDescent="0.25">
      <c r="A746" s="1" t="s">
        <v>335</v>
      </c>
      <c r="B746" s="2">
        <v>3503178160</v>
      </c>
      <c r="C746" s="3">
        <v>200</v>
      </c>
      <c r="D746" s="8">
        <f t="shared" si="143"/>
        <v>300000</v>
      </c>
    </row>
    <row r="747" spans="1:4" ht="31.5" x14ac:dyDescent="0.25">
      <c r="A747" s="1" t="s">
        <v>336</v>
      </c>
      <c r="B747" s="2">
        <v>3503178160</v>
      </c>
      <c r="C747" s="3">
        <v>240</v>
      </c>
      <c r="D747" s="8">
        <v>300000</v>
      </c>
    </row>
    <row r="748" spans="1:4" s="9" customFormat="1" ht="21" customHeight="1" x14ac:dyDescent="0.25">
      <c r="A748" s="4" t="s">
        <v>406</v>
      </c>
      <c r="B748" s="5">
        <v>3503278160</v>
      </c>
      <c r="C748" s="6"/>
      <c r="D748" s="7">
        <f t="shared" si="143"/>
        <v>600000</v>
      </c>
    </row>
    <row r="749" spans="1:4" ht="31.5" x14ac:dyDescent="0.25">
      <c r="A749" s="1" t="s">
        <v>335</v>
      </c>
      <c r="B749" s="2">
        <v>3503278160</v>
      </c>
      <c r="C749" s="3">
        <v>200</v>
      </c>
      <c r="D749" s="8">
        <f t="shared" si="143"/>
        <v>600000</v>
      </c>
    </row>
    <row r="750" spans="1:4" ht="31.5" x14ac:dyDescent="0.25">
      <c r="A750" s="1" t="s">
        <v>336</v>
      </c>
      <c r="B750" s="2">
        <v>3503278160</v>
      </c>
      <c r="C750" s="3">
        <v>240</v>
      </c>
      <c r="D750" s="8">
        <v>600000</v>
      </c>
    </row>
    <row r="751" spans="1:4" s="9" customFormat="1" ht="33.4" customHeight="1" x14ac:dyDescent="0.25">
      <c r="A751" s="4" t="s">
        <v>400</v>
      </c>
      <c r="B751" s="5">
        <v>3503378160</v>
      </c>
      <c r="C751" s="6"/>
      <c r="D751" s="7">
        <f t="shared" si="143"/>
        <v>895788.28</v>
      </c>
    </row>
    <row r="752" spans="1:4" ht="31.5" x14ac:dyDescent="0.25">
      <c r="A752" s="1" t="s">
        <v>335</v>
      </c>
      <c r="B752" s="2">
        <v>3503378160</v>
      </c>
      <c r="C752" s="3">
        <v>200</v>
      </c>
      <c r="D752" s="8">
        <f t="shared" si="143"/>
        <v>895788.28</v>
      </c>
    </row>
    <row r="753" spans="1:4" ht="31.5" x14ac:dyDescent="0.25">
      <c r="A753" s="1" t="s">
        <v>336</v>
      </c>
      <c r="B753" s="2">
        <v>3503378160</v>
      </c>
      <c r="C753" s="3">
        <v>240</v>
      </c>
      <c r="D753" s="8">
        <v>895788.28</v>
      </c>
    </row>
    <row r="754" spans="1:4" s="9" customFormat="1" ht="17.850000000000001" customHeight="1" x14ac:dyDescent="0.25">
      <c r="A754" s="4" t="s">
        <v>399</v>
      </c>
      <c r="B754" s="5">
        <v>3503478160</v>
      </c>
      <c r="C754" s="6"/>
      <c r="D754" s="7">
        <f t="shared" si="143"/>
        <v>2242955</v>
      </c>
    </row>
    <row r="755" spans="1:4" ht="31.5" x14ac:dyDescent="0.25">
      <c r="A755" s="1" t="s">
        <v>335</v>
      </c>
      <c r="B755" s="2">
        <v>3503478160</v>
      </c>
      <c r="C755" s="3">
        <v>200</v>
      </c>
      <c r="D755" s="8">
        <f t="shared" si="143"/>
        <v>2242955</v>
      </c>
    </row>
    <row r="756" spans="1:4" ht="31.5" x14ac:dyDescent="0.25">
      <c r="A756" s="1" t="s">
        <v>336</v>
      </c>
      <c r="B756" s="2">
        <v>3503478160</v>
      </c>
      <c r="C756" s="3">
        <v>240</v>
      </c>
      <c r="D756" s="8">
        <v>2242955</v>
      </c>
    </row>
    <row r="757" spans="1:4" s="9" customFormat="1" ht="18.399999999999999" customHeight="1" x14ac:dyDescent="0.25">
      <c r="A757" s="4" t="s">
        <v>399</v>
      </c>
      <c r="B757" s="5">
        <v>3503578160</v>
      </c>
      <c r="C757" s="6"/>
      <c r="D757" s="7">
        <f t="shared" si="143"/>
        <v>1500000</v>
      </c>
    </row>
    <row r="758" spans="1:4" ht="31.5" x14ac:dyDescent="0.25">
      <c r="A758" s="1" t="s">
        <v>335</v>
      </c>
      <c r="B758" s="2">
        <v>3503578160</v>
      </c>
      <c r="C758" s="3">
        <v>200</v>
      </c>
      <c r="D758" s="8">
        <f t="shared" si="143"/>
        <v>1500000</v>
      </c>
    </row>
    <row r="759" spans="1:4" ht="31.5" x14ac:dyDescent="0.25">
      <c r="A759" s="1" t="s">
        <v>336</v>
      </c>
      <c r="B759" s="2">
        <v>3503578160</v>
      </c>
      <c r="C759" s="3">
        <v>240</v>
      </c>
      <c r="D759" s="8">
        <v>1500000</v>
      </c>
    </row>
    <row r="760" spans="1:4" s="9" customFormat="1" ht="32.1" customHeight="1" x14ac:dyDescent="0.25">
      <c r="A760" s="4" t="s">
        <v>425</v>
      </c>
      <c r="B760" s="5">
        <v>3503678160</v>
      </c>
      <c r="C760" s="6"/>
      <c r="D760" s="7">
        <f t="shared" ref="D760:D764" si="144">D761</f>
        <v>1100000</v>
      </c>
    </row>
    <row r="761" spans="1:4" ht="31.5" x14ac:dyDescent="0.25">
      <c r="A761" s="1" t="s">
        <v>330</v>
      </c>
      <c r="B761" s="2">
        <v>3503678160</v>
      </c>
      <c r="C761" s="3">
        <v>600</v>
      </c>
      <c r="D761" s="8">
        <f t="shared" si="144"/>
        <v>1100000</v>
      </c>
    </row>
    <row r="762" spans="1:4" x14ac:dyDescent="0.25">
      <c r="A762" s="1" t="s">
        <v>331</v>
      </c>
      <c r="B762" s="2">
        <v>3503678160</v>
      </c>
      <c r="C762" s="3">
        <v>610</v>
      </c>
      <c r="D762" s="8">
        <v>1100000</v>
      </c>
    </row>
    <row r="763" spans="1:4" s="9" customFormat="1" ht="30" customHeight="1" x14ac:dyDescent="0.25">
      <c r="A763" s="4" t="s">
        <v>414</v>
      </c>
      <c r="B763" s="5">
        <v>3503778160</v>
      </c>
      <c r="C763" s="6"/>
      <c r="D763" s="7">
        <f t="shared" si="144"/>
        <v>595000</v>
      </c>
    </row>
    <row r="764" spans="1:4" ht="31.5" x14ac:dyDescent="0.25">
      <c r="A764" s="1" t="s">
        <v>330</v>
      </c>
      <c r="B764" s="2">
        <v>3503778160</v>
      </c>
      <c r="C764" s="3">
        <v>600</v>
      </c>
      <c r="D764" s="8">
        <f t="shared" si="144"/>
        <v>595000</v>
      </c>
    </row>
    <row r="765" spans="1:4" x14ac:dyDescent="0.25">
      <c r="A765" s="1" t="s">
        <v>331</v>
      </c>
      <c r="B765" s="2">
        <v>3503778160</v>
      </c>
      <c r="C765" s="3">
        <v>610</v>
      </c>
      <c r="D765" s="8">
        <v>595000</v>
      </c>
    </row>
    <row r="766" spans="1:4" s="9" customFormat="1" ht="18.399999999999999" customHeight="1" x14ac:dyDescent="0.25">
      <c r="A766" s="4" t="s">
        <v>526</v>
      </c>
      <c r="B766" s="5">
        <v>3503878160</v>
      </c>
      <c r="C766" s="6"/>
      <c r="D766" s="7">
        <f t="shared" ref="D766:D767" si="145">D767</f>
        <v>1500000</v>
      </c>
    </row>
    <row r="767" spans="1:4" ht="31.5" x14ac:dyDescent="0.25">
      <c r="A767" s="1" t="s">
        <v>335</v>
      </c>
      <c r="B767" s="2">
        <v>3503878160</v>
      </c>
      <c r="C767" s="3">
        <v>200</v>
      </c>
      <c r="D767" s="8">
        <f t="shared" si="145"/>
        <v>1500000</v>
      </c>
    </row>
    <row r="768" spans="1:4" ht="31.5" x14ac:dyDescent="0.25">
      <c r="A768" s="1" t="s">
        <v>336</v>
      </c>
      <c r="B768" s="2">
        <v>3503878160</v>
      </c>
      <c r="C768" s="3">
        <v>240</v>
      </c>
      <c r="D768" s="8">
        <v>1500000</v>
      </c>
    </row>
    <row r="769" spans="1:4" s="9" customFormat="1" ht="66.400000000000006" customHeight="1" x14ac:dyDescent="0.25">
      <c r="A769" s="4" t="s">
        <v>527</v>
      </c>
      <c r="B769" s="5">
        <v>3503978160</v>
      </c>
      <c r="C769" s="6"/>
      <c r="D769" s="7">
        <f t="shared" ref="D769:D770" si="146">D770</f>
        <v>374730</v>
      </c>
    </row>
    <row r="770" spans="1:4" ht="31.5" x14ac:dyDescent="0.25">
      <c r="A770" s="1" t="s">
        <v>335</v>
      </c>
      <c r="B770" s="2">
        <v>3503978160</v>
      </c>
      <c r="C770" s="3">
        <v>200</v>
      </c>
      <c r="D770" s="8">
        <f t="shared" si="146"/>
        <v>374730</v>
      </c>
    </row>
    <row r="771" spans="1:4" ht="31.5" x14ac:dyDescent="0.25">
      <c r="A771" s="1" t="s">
        <v>336</v>
      </c>
      <c r="B771" s="2">
        <v>3503978160</v>
      </c>
      <c r="C771" s="3">
        <v>240</v>
      </c>
      <c r="D771" s="8">
        <v>374730</v>
      </c>
    </row>
    <row r="772" spans="1:4" ht="8.4499999999999993" customHeight="1" x14ac:dyDescent="0.25">
      <c r="A772" s="23"/>
      <c r="B772" s="2"/>
      <c r="C772" s="3"/>
      <c r="D772" s="8"/>
    </row>
    <row r="773" spans="1:4" ht="19.350000000000001" customHeight="1" x14ac:dyDescent="0.25">
      <c r="A773" s="24" t="s">
        <v>357</v>
      </c>
      <c r="B773" s="25"/>
      <c r="C773" s="3"/>
      <c r="D773" s="7">
        <f>D775+D802+D805+D817+D827+D875+D886+D894+D955</f>
        <v>180260782.92000002</v>
      </c>
    </row>
    <row r="774" spans="1:4" ht="8.4499999999999993" customHeight="1" x14ac:dyDescent="0.25">
      <c r="A774" s="26"/>
      <c r="B774" s="25"/>
      <c r="C774" s="3"/>
      <c r="D774" s="8"/>
    </row>
    <row r="775" spans="1:4" x14ac:dyDescent="0.25">
      <c r="A775" s="4" t="s">
        <v>194</v>
      </c>
      <c r="B775" s="5" t="s">
        <v>113</v>
      </c>
      <c r="C775" s="6"/>
      <c r="D775" s="7">
        <f>D776+D779+D788+D793+D796+D799</f>
        <v>8673316.6700000018</v>
      </c>
    </row>
    <row r="776" spans="1:4" s="9" customFormat="1" ht="63" x14ac:dyDescent="0.25">
      <c r="A776" s="4" t="s">
        <v>316</v>
      </c>
      <c r="B776" s="5" t="s">
        <v>114</v>
      </c>
      <c r="C776" s="6"/>
      <c r="D776" s="7">
        <f t="shared" ref="D776:D777" si="147">D777</f>
        <v>1469402.94</v>
      </c>
    </row>
    <row r="777" spans="1:4" x14ac:dyDescent="0.25">
      <c r="A777" s="23" t="s">
        <v>339</v>
      </c>
      <c r="B777" s="2" t="s">
        <v>114</v>
      </c>
      <c r="C777" s="3">
        <v>300</v>
      </c>
      <c r="D777" s="8">
        <f t="shared" si="147"/>
        <v>1469402.94</v>
      </c>
    </row>
    <row r="778" spans="1:4" ht="31.5" x14ac:dyDescent="0.25">
      <c r="A778" s="23" t="s">
        <v>351</v>
      </c>
      <c r="B778" s="2" t="s">
        <v>114</v>
      </c>
      <c r="C778" s="3">
        <v>320</v>
      </c>
      <c r="D778" s="8">
        <v>1469402.94</v>
      </c>
    </row>
    <row r="779" spans="1:4" s="9" customFormat="1" ht="31.5" x14ac:dyDescent="0.25">
      <c r="A779" s="4" t="s">
        <v>241</v>
      </c>
      <c r="B779" s="5">
        <v>3600080020</v>
      </c>
      <c r="C779" s="6"/>
      <c r="D779" s="7">
        <f>D782+D780+D784+D786</f>
        <v>254850.64</v>
      </c>
    </row>
    <row r="780" spans="1:4" ht="47.1" customHeight="1" x14ac:dyDescent="0.25">
      <c r="A780" s="1" t="s">
        <v>333</v>
      </c>
      <c r="B780" s="2">
        <v>3600080020</v>
      </c>
      <c r="C780" s="3">
        <v>100</v>
      </c>
      <c r="D780" s="8">
        <f t="shared" ref="D780" si="148">D781</f>
        <v>24160.5</v>
      </c>
    </row>
    <row r="781" spans="1:4" ht="31.5" x14ac:dyDescent="0.25">
      <c r="A781" s="1" t="s">
        <v>334</v>
      </c>
      <c r="B781" s="2">
        <v>3600080020</v>
      </c>
      <c r="C781" s="3">
        <v>120</v>
      </c>
      <c r="D781" s="8">
        <v>24160.5</v>
      </c>
    </row>
    <row r="782" spans="1:4" ht="31.5" x14ac:dyDescent="0.25">
      <c r="A782" s="1" t="s">
        <v>335</v>
      </c>
      <c r="B782" s="2">
        <v>3600080020</v>
      </c>
      <c r="C782" s="3">
        <v>200</v>
      </c>
      <c r="D782" s="8">
        <f>D783</f>
        <v>210296.57</v>
      </c>
    </row>
    <row r="783" spans="1:4" ht="31.5" x14ac:dyDescent="0.25">
      <c r="A783" s="1" t="s">
        <v>336</v>
      </c>
      <c r="B783" s="2">
        <v>3600080020</v>
      </c>
      <c r="C783" s="3">
        <v>240</v>
      </c>
      <c r="D783" s="8">
        <v>210296.57</v>
      </c>
    </row>
    <row r="784" spans="1:4" hidden="1" x14ac:dyDescent="0.25">
      <c r="A784" s="23" t="s">
        <v>339</v>
      </c>
      <c r="B784" s="2">
        <v>3600080020</v>
      </c>
      <c r="C784" s="3">
        <v>300</v>
      </c>
      <c r="D784" s="8">
        <f t="shared" ref="D784" si="149">D785</f>
        <v>0</v>
      </c>
    </row>
    <row r="785" spans="1:4" ht="31.5" hidden="1" x14ac:dyDescent="0.25">
      <c r="A785" s="23" t="s">
        <v>351</v>
      </c>
      <c r="B785" s="2">
        <v>3600080020</v>
      </c>
      <c r="C785" s="3">
        <v>320</v>
      </c>
      <c r="D785" s="8">
        <v>0</v>
      </c>
    </row>
    <row r="786" spans="1:4" x14ac:dyDescent="0.25">
      <c r="A786" s="1" t="s">
        <v>347</v>
      </c>
      <c r="B786" s="2">
        <v>3600080020</v>
      </c>
      <c r="C786" s="3">
        <v>800</v>
      </c>
      <c r="D786" s="8">
        <f t="shared" ref="D786" si="150">D787</f>
        <v>20393.57</v>
      </c>
    </row>
    <row r="787" spans="1:4" x14ac:dyDescent="0.25">
      <c r="A787" s="1" t="s">
        <v>348</v>
      </c>
      <c r="B787" s="2">
        <v>3600080020</v>
      </c>
      <c r="C787" s="3">
        <v>850</v>
      </c>
      <c r="D787" s="8">
        <v>20393.57</v>
      </c>
    </row>
    <row r="788" spans="1:4" s="9" customFormat="1" x14ac:dyDescent="0.25">
      <c r="A788" s="4" t="s">
        <v>382</v>
      </c>
      <c r="B788" s="5">
        <v>3600080851</v>
      </c>
      <c r="C788" s="6"/>
      <c r="D788" s="7">
        <f t="shared" ref="D788" si="151">D789</f>
        <v>394404.84</v>
      </c>
    </row>
    <row r="789" spans="1:4" ht="31.5" x14ac:dyDescent="0.25">
      <c r="A789" s="1" t="s">
        <v>335</v>
      </c>
      <c r="B789" s="2">
        <v>3600080851</v>
      </c>
      <c r="C789" s="3">
        <v>200</v>
      </c>
      <c r="D789" s="8">
        <f>D790</f>
        <v>394404.84</v>
      </c>
    </row>
    <row r="790" spans="1:4" ht="31.5" x14ac:dyDescent="0.25">
      <c r="A790" s="1" t="s">
        <v>336</v>
      </c>
      <c r="B790" s="2">
        <v>3600080851</v>
      </c>
      <c r="C790" s="3">
        <v>240</v>
      </c>
      <c r="D790" s="8">
        <v>394404.84</v>
      </c>
    </row>
    <row r="791" spans="1:4" x14ac:dyDescent="0.25">
      <c r="A791" s="1" t="s">
        <v>347</v>
      </c>
      <c r="B791" s="2">
        <v>3600080851</v>
      </c>
      <c r="C791" s="3">
        <v>800</v>
      </c>
      <c r="D791" s="8">
        <f t="shared" ref="D791" si="152">D792</f>
        <v>0</v>
      </c>
    </row>
    <row r="792" spans="1:4" x14ac:dyDescent="0.25">
      <c r="A792" s="1" t="s">
        <v>348</v>
      </c>
      <c r="B792" s="2">
        <v>3600080851</v>
      </c>
      <c r="C792" s="3">
        <v>850</v>
      </c>
      <c r="D792" s="8">
        <v>0</v>
      </c>
    </row>
    <row r="793" spans="1:4" s="9" customFormat="1" x14ac:dyDescent="0.25">
      <c r="A793" s="4" t="s">
        <v>383</v>
      </c>
      <c r="B793" s="5">
        <v>3600080852</v>
      </c>
      <c r="C793" s="6"/>
      <c r="D793" s="7">
        <f t="shared" ref="D793" si="153">D794</f>
        <v>776527.83</v>
      </c>
    </row>
    <row r="794" spans="1:4" ht="31.5" x14ac:dyDescent="0.25">
      <c r="A794" s="1" t="s">
        <v>335</v>
      </c>
      <c r="B794" s="2">
        <v>3600080852</v>
      </c>
      <c r="C794" s="3">
        <v>200</v>
      </c>
      <c r="D794" s="8">
        <f>D795</f>
        <v>776527.83</v>
      </c>
    </row>
    <row r="795" spans="1:4" ht="31.5" x14ac:dyDescent="0.25">
      <c r="A795" s="1" t="s">
        <v>336</v>
      </c>
      <c r="B795" s="2">
        <v>3600080852</v>
      </c>
      <c r="C795" s="3">
        <v>240</v>
      </c>
      <c r="D795" s="8">
        <v>776527.83</v>
      </c>
    </row>
    <row r="796" spans="1:4" s="9" customFormat="1" ht="31.5" x14ac:dyDescent="0.25">
      <c r="A796" s="4" t="s">
        <v>220</v>
      </c>
      <c r="B796" s="5" t="s">
        <v>115</v>
      </c>
      <c r="C796" s="6"/>
      <c r="D796" s="7">
        <f t="shared" ref="D796:D800" si="154">D797</f>
        <v>5720630.4200000009</v>
      </c>
    </row>
    <row r="797" spans="1:4" x14ac:dyDescent="0.25">
      <c r="A797" s="1" t="s">
        <v>347</v>
      </c>
      <c r="B797" s="2" t="s">
        <v>115</v>
      </c>
      <c r="C797" s="3">
        <v>800</v>
      </c>
      <c r="D797" s="8">
        <f t="shared" si="154"/>
        <v>5720630.4200000009</v>
      </c>
    </row>
    <row r="798" spans="1:4" x14ac:dyDescent="0.25">
      <c r="A798" s="23" t="s">
        <v>365</v>
      </c>
      <c r="B798" s="2" t="s">
        <v>115</v>
      </c>
      <c r="C798" s="3">
        <v>830</v>
      </c>
      <c r="D798" s="8">
        <f>422065.44+5298564.98</f>
        <v>5720630.4200000009</v>
      </c>
    </row>
    <row r="799" spans="1:4" s="9" customFormat="1" ht="17.850000000000001" customHeight="1" x14ac:dyDescent="0.25">
      <c r="A799" s="4" t="s">
        <v>385</v>
      </c>
      <c r="B799" s="5">
        <v>3600080970</v>
      </c>
      <c r="C799" s="6"/>
      <c r="D799" s="7">
        <f t="shared" si="154"/>
        <v>57500</v>
      </c>
    </row>
    <row r="800" spans="1:4" x14ac:dyDescent="0.25">
      <c r="A800" s="1" t="s">
        <v>347</v>
      </c>
      <c r="B800" s="2">
        <v>3600080970</v>
      </c>
      <c r="C800" s="3">
        <v>800</v>
      </c>
      <c r="D800" s="8">
        <f t="shared" si="154"/>
        <v>57500</v>
      </c>
    </row>
    <row r="801" spans="1:4" x14ac:dyDescent="0.25">
      <c r="A801" s="1" t="s">
        <v>348</v>
      </c>
      <c r="B801" s="2">
        <v>3600080970</v>
      </c>
      <c r="C801" s="3">
        <v>850</v>
      </c>
      <c r="D801" s="8">
        <v>57500</v>
      </c>
    </row>
    <row r="802" spans="1:4" x14ac:dyDescent="0.25">
      <c r="A802" s="4" t="s">
        <v>207</v>
      </c>
      <c r="B802" s="5" t="s">
        <v>116</v>
      </c>
      <c r="C802" s="6"/>
      <c r="D802" s="7">
        <f t="shared" ref="D802:D803" si="155">D803</f>
        <v>2296973.0499999998</v>
      </c>
    </row>
    <row r="803" spans="1:4" ht="49.35" customHeight="1" x14ac:dyDescent="0.25">
      <c r="A803" s="1" t="s">
        <v>333</v>
      </c>
      <c r="B803" s="2" t="s">
        <v>117</v>
      </c>
      <c r="C803" s="3">
        <v>100</v>
      </c>
      <c r="D803" s="8">
        <f t="shared" si="155"/>
        <v>2296973.0499999998</v>
      </c>
    </row>
    <row r="804" spans="1:4" ht="19.899999999999999" customHeight="1" x14ac:dyDescent="0.25">
      <c r="A804" s="1" t="s">
        <v>334</v>
      </c>
      <c r="B804" s="2" t="s">
        <v>117</v>
      </c>
      <c r="C804" s="3">
        <v>120</v>
      </c>
      <c r="D804" s="8">
        <v>2296973.0499999998</v>
      </c>
    </row>
    <row r="805" spans="1:4" ht="31.5" x14ac:dyDescent="0.25">
      <c r="A805" s="4" t="s">
        <v>234</v>
      </c>
      <c r="B805" s="5" t="s">
        <v>118</v>
      </c>
      <c r="C805" s="6"/>
      <c r="D805" s="7">
        <f>D806+D809</f>
        <v>2936480.3899999997</v>
      </c>
    </row>
    <row r="806" spans="1:4" s="9" customFormat="1" x14ac:dyDescent="0.25">
      <c r="A806" s="4" t="s">
        <v>213</v>
      </c>
      <c r="B806" s="5" t="s">
        <v>119</v>
      </c>
      <c r="C806" s="6"/>
      <c r="D806" s="7">
        <f t="shared" ref="D806:D807" si="156">D807</f>
        <v>1525448.64</v>
      </c>
    </row>
    <row r="807" spans="1:4" ht="51.6" customHeight="1" x14ac:dyDescent="0.25">
      <c r="A807" s="1" t="s">
        <v>333</v>
      </c>
      <c r="B807" s="2" t="s">
        <v>120</v>
      </c>
      <c r="C807" s="3">
        <v>100</v>
      </c>
      <c r="D807" s="8">
        <f t="shared" si="156"/>
        <v>1525448.64</v>
      </c>
    </row>
    <row r="808" spans="1:4" ht="21" customHeight="1" x14ac:dyDescent="0.25">
      <c r="A808" s="1" t="s">
        <v>334</v>
      </c>
      <c r="B808" s="2" t="s">
        <v>120</v>
      </c>
      <c r="C808" s="3">
        <v>120</v>
      </c>
      <c r="D808" s="8">
        <v>1525448.64</v>
      </c>
    </row>
    <row r="809" spans="1:4" s="9" customFormat="1" ht="31.5" x14ac:dyDescent="0.25">
      <c r="A809" s="4" t="s">
        <v>250</v>
      </c>
      <c r="B809" s="5" t="s">
        <v>121</v>
      </c>
      <c r="C809" s="6"/>
      <c r="D809" s="7">
        <f>D810</f>
        <v>1411031.75</v>
      </c>
    </row>
    <row r="810" spans="1:4" s="9" customFormat="1" ht="31.5" x14ac:dyDescent="0.25">
      <c r="A810" s="4" t="s">
        <v>241</v>
      </c>
      <c r="B810" s="5" t="s">
        <v>122</v>
      </c>
      <c r="C810" s="6"/>
      <c r="D810" s="7">
        <f>D811+D813+D815</f>
        <v>1411031.75</v>
      </c>
    </row>
    <row r="811" spans="1:4" ht="50.45" customHeight="1" x14ac:dyDescent="0.25">
      <c r="A811" s="1" t="s">
        <v>333</v>
      </c>
      <c r="B811" s="2" t="s">
        <v>122</v>
      </c>
      <c r="C811" s="3">
        <v>100</v>
      </c>
      <c r="D811" s="8">
        <f>D812</f>
        <v>707842.02</v>
      </c>
    </row>
    <row r="812" spans="1:4" ht="21" customHeight="1" x14ac:dyDescent="0.25">
      <c r="A812" s="1" t="s">
        <v>334</v>
      </c>
      <c r="B812" s="2" t="s">
        <v>122</v>
      </c>
      <c r="C812" s="3">
        <v>120</v>
      </c>
      <c r="D812" s="8">
        <v>707842.02</v>
      </c>
    </row>
    <row r="813" spans="1:4" ht="31.5" x14ac:dyDescent="0.25">
      <c r="A813" s="1" t="s">
        <v>335</v>
      </c>
      <c r="B813" s="2" t="s">
        <v>122</v>
      </c>
      <c r="C813" s="3">
        <v>200</v>
      </c>
      <c r="D813" s="8">
        <f>D814</f>
        <v>701689.73</v>
      </c>
    </row>
    <row r="814" spans="1:4" ht="31.5" x14ac:dyDescent="0.25">
      <c r="A814" s="1" t="s">
        <v>336</v>
      </c>
      <c r="B814" s="2" t="s">
        <v>122</v>
      </c>
      <c r="C814" s="3">
        <v>240</v>
      </c>
      <c r="D814" s="8">
        <v>701689.73</v>
      </c>
    </row>
    <row r="815" spans="1:4" x14ac:dyDescent="0.25">
      <c r="A815" s="1" t="s">
        <v>347</v>
      </c>
      <c r="B815" s="2" t="s">
        <v>122</v>
      </c>
      <c r="C815" s="3">
        <v>800</v>
      </c>
      <c r="D815" s="8">
        <f>D816</f>
        <v>1500</v>
      </c>
    </row>
    <row r="816" spans="1:4" x14ac:dyDescent="0.25">
      <c r="A816" s="1" t="s">
        <v>348</v>
      </c>
      <c r="B816" s="2" t="s">
        <v>122</v>
      </c>
      <c r="C816" s="3">
        <v>850</v>
      </c>
      <c r="D816" s="8">
        <v>1500</v>
      </c>
    </row>
    <row r="817" spans="1:4" ht="31.5" x14ac:dyDescent="0.25">
      <c r="A817" s="4" t="s">
        <v>235</v>
      </c>
      <c r="B817" s="5" t="s">
        <v>123</v>
      </c>
      <c r="C817" s="6"/>
      <c r="D817" s="7">
        <f>D818+D821</f>
        <v>1793209.34</v>
      </c>
    </row>
    <row r="818" spans="1:4" s="9" customFormat="1" x14ac:dyDescent="0.25">
      <c r="A818" s="4" t="s">
        <v>218</v>
      </c>
      <c r="B818" s="5" t="s">
        <v>124</v>
      </c>
      <c r="C818" s="6"/>
      <c r="D818" s="7">
        <f t="shared" ref="D818:D819" si="157">D819</f>
        <v>1281937.56</v>
      </c>
    </row>
    <row r="819" spans="1:4" ht="48.2" customHeight="1" x14ac:dyDescent="0.25">
      <c r="A819" s="1" t="s">
        <v>333</v>
      </c>
      <c r="B819" s="2" t="s">
        <v>125</v>
      </c>
      <c r="C819" s="3">
        <v>100</v>
      </c>
      <c r="D819" s="8">
        <f t="shared" si="157"/>
        <v>1281937.56</v>
      </c>
    </row>
    <row r="820" spans="1:4" ht="17.45" customHeight="1" x14ac:dyDescent="0.25">
      <c r="A820" s="1" t="s">
        <v>334</v>
      </c>
      <c r="B820" s="2" t="s">
        <v>125</v>
      </c>
      <c r="C820" s="3">
        <v>120</v>
      </c>
      <c r="D820" s="8">
        <v>1281937.56</v>
      </c>
    </row>
    <row r="821" spans="1:4" s="9" customFormat="1" ht="31.5" x14ac:dyDescent="0.25">
      <c r="A821" s="4" t="s">
        <v>372</v>
      </c>
      <c r="B821" s="5" t="s">
        <v>126</v>
      </c>
      <c r="C821" s="6"/>
      <c r="D821" s="7">
        <f>D822</f>
        <v>511271.78</v>
      </c>
    </row>
    <row r="822" spans="1:4" s="9" customFormat="1" ht="31.5" x14ac:dyDescent="0.25">
      <c r="A822" s="4" t="s">
        <v>241</v>
      </c>
      <c r="B822" s="5" t="s">
        <v>127</v>
      </c>
      <c r="C822" s="6"/>
      <c r="D822" s="7">
        <f>D823+D825</f>
        <v>511271.78</v>
      </c>
    </row>
    <row r="823" spans="1:4" ht="31.5" x14ac:dyDescent="0.25">
      <c r="A823" s="1" t="s">
        <v>335</v>
      </c>
      <c r="B823" s="2" t="s">
        <v>127</v>
      </c>
      <c r="C823" s="3">
        <v>200</v>
      </c>
      <c r="D823" s="8">
        <f>D824</f>
        <v>511018</v>
      </c>
    </row>
    <row r="824" spans="1:4" ht="31.5" x14ac:dyDescent="0.25">
      <c r="A824" s="1" t="s">
        <v>336</v>
      </c>
      <c r="B824" s="2" t="s">
        <v>127</v>
      </c>
      <c r="C824" s="3">
        <v>240</v>
      </c>
      <c r="D824" s="8">
        <v>511018</v>
      </c>
    </row>
    <row r="825" spans="1:4" x14ac:dyDescent="0.25">
      <c r="A825" s="1" t="s">
        <v>347</v>
      </c>
      <c r="B825" s="2" t="s">
        <v>127</v>
      </c>
      <c r="C825" s="3">
        <v>800</v>
      </c>
      <c r="D825" s="8">
        <f>D826</f>
        <v>253.78</v>
      </c>
    </row>
    <row r="826" spans="1:4" x14ac:dyDescent="0.25">
      <c r="A826" s="1" t="s">
        <v>348</v>
      </c>
      <c r="B826" s="2" t="s">
        <v>127</v>
      </c>
      <c r="C826" s="3">
        <v>850</v>
      </c>
      <c r="D826" s="8">
        <v>253.78</v>
      </c>
    </row>
    <row r="827" spans="1:4" x14ac:dyDescent="0.25">
      <c r="A827" s="4" t="s">
        <v>209</v>
      </c>
      <c r="B827" s="5" t="s">
        <v>128</v>
      </c>
      <c r="C827" s="6"/>
      <c r="D827" s="7">
        <f>D828+D836</f>
        <v>57337722.160000004</v>
      </c>
    </row>
    <row r="828" spans="1:4" s="9" customFormat="1" ht="19.899999999999999" customHeight="1" x14ac:dyDescent="0.25">
      <c r="A828" s="4" t="s">
        <v>226</v>
      </c>
      <c r="B828" s="5" t="s">
        <v>129</v>
      </c>
      <c r="C828" s="6"/>
      <c r="D828" s="7">
        <f>D829</f>
        <v>17819294.289999999</v>
      </c>
    </row>
    <row r="829" spans="1:4" s="9" customFormat="1" ht="31.5" x14ac:dyDescent="0.25">
      <c r="A829" s="4" t="s">
        <v>349</v>
      </c>
      <c r="B829" s="5">
        <v>7320080020</v>
      </c>
      <c r="C829" s="6"/>
      <c r="D829" s="7">
        <f>D830+D832+D834</f>
        <v>17819294.289999999</v>
      </c>
    </row>
    <row r="830" spans="1:4" ht="51.6" customHeight="1" x14ac:dyDescent="0.25">
      <c r="A830" s="1" t="s">
        <v>333</v>
      </c>
      <c r="B830" s="2" t="s">
        <v>130</v>
      </c>
      <c r="C830" s="3">
        <v>100</v>
      </c>
      <c r="D830" s="8">
        <f>D831</f>
        <v>16961840.109999999</v>
      </c>
    </row>
    <row r="831" spans="1:4" ht="20.65" customHeight="1" x14ac:dyDescent="0.25">
      <c r="A831" s="1" t="s">
        <v>334</v>
      </c>
      <c r="B831" s="2" t="s">
        <v>130</v>
      </c>
      <c r="C831" s="3">
        <v>120</v>
      </c>
      <c r="D831" s="8">
        <v>16961840.109999999</v>
      </c>
    </row>
    <row r="832" spans="1:4" ht="31.5" x14ac:dyDescent="0.25">
      <c r="A832" s="1" t="s">
        <v>335</v>
      </c>
      <c r="B832" s="2" t="s">
        <v>130</v>
      </c>
      <c r="C832" s="3">
        <v>200</v>
      </c>
      <c r="D832" s="8">
        <f>D833</f>
        <v>857454.18</v>
      </c>
    </row>
    <row r="833" spans="1:4" ht="31.5" x14ac:dyDescent="0.25">
      <c r="A833" s="1" t="s">
        <v>336</v>
      </c>
      <c r="B833" s="2" t="s">
        <v>130</v>
      </c>
      <c r="C833" s="3">
        <v>240</v>
      </c>
      <c r="D833" s="8">
        <v>857454.18</v>
      </c>
    </row>
    <row r="834" spans="1:4" x14ac:dyDescent="0.25">
      <c r="A834" s="1" t="s">
        <v>347</v>
      </c>
      <c r="B834" s="2" t="s">
        <v>130</v>
      </c>
      <c r="C834" s="3">
        <v>800</v>
      </c>
      <c r="D834" s="8">
        <f>D835</f>
        <v>0</v>
      </c>
    </row>
    <row r="835" spans="1:4" x14ac:dyDescent="0.25">
      <c r="A835" s="1" t="s">
        <v>348</v>
      </c>
      <c r="B835" s="2" t="s">
        <v>130</v>
      </c>
      <c r="C835" s="3">
        <v>850</v>
      </c>
      <c r="D835" s="8">
        <v>0</v>
      </c>
    </row>
    <row r="836" spans="1:4" s="9" customFormat="1" ht="31.5" x14ac:dyDescent="0.25">
      <c r="A836" s="4" t="s">
        <v>216</v>
      </c>
      <c r="B836" s="5" t="s">
        <v>131</v>
      </c>
      <c r="C836" s="6"/>
      <c r="D836" s="7">
        <f>D837+D840+D845+D850+D855+D860+D869+D872</f>
        <v>39518427.870000005</v>
      </c>
    </row>
    <row r="837" spans="1:4" s="9" customFormat="1" ht="63" x14ac:dyDescent="0.25">
      <c r="A837" s="4" t="s">
        <v>317</v>
      </c>
      <c r="B837" s="5" t="s">
        <v>132</v>
      </c>
      <c r="C837" s="6"/>
      <c r="D837" s="7">
        <f t="shared" ref="D837:D838" si="158">D838</f>
        <v>7000</v>
      </c>
    </row>
    <row r="838" spans="1:4" ht="31.5" x14ac:dyDescent="0.25">
      <c r="A838" s="1" t="s">
        <v>335</v>
      </c>
      <c r="B838" s="2" t="s">
        <v>132</v>
      </c>
      <c r="C838" s="3">
        <v>200</v>
      </c>
      <c r="D838" s="8">
        <f t="shared" si="158"/>
        <v>7000</v>
      </c>
    </row>
    <row r="839" spans="1:4" ht="33.75" customHeight="1" x14ac:dyDescent="0.25">
      <c r="A839" s="1" t="s">
        <v>336</v>
      </c>
      <c r="B839" s="2" t="s">
        <v>132</v>
      </c>
      <c r="C839" s="3">
        <v>240</v>
      </c>
      <c r="D839" s="8">
        <v>7000</v>
      </c>
    </row>
    <row r="840" spans="1:4" s="9" customFormat="1" ht="31.5" x14ac:dyDescent="0.25">
      <c r="A840" s="4" t="s">
        <v>223</v>
      </c>
      <c r="B840" s="5" t="s">
        <v>133</v>
      </c>
      <c r="C840" s="6"/>
      <c r="D840" s="7">
        <f>D841+D843</f>
        <v>435301.86</v>
      </c>
    </row>
    <row r="841" spans="1:4" ht="48.2" customHeight="1" x14ac:dyDescent="0.25">
      <c r="A841" s="1" t="s">
        <v>333</v>
      </c>
      <c r="B841" s="2" t="s">
        <v>133</v>
      </c>
      <c r="C841" s="3">
        <v>100</v>
      </c>
      <c r="D841" s="8">
        <f>D842</f>
        <v>386495.57</v>
      </c>
    </row>
    <row r="842" spans="1:4" ht="21" customHeight="1" x14ac:dyDescent="0.25">
      <c r="A842" s="1" t="s">
        <v>334</v>
      </c>
      <c r="B842" s="2" t="s">
        <v>133</v>
      </c>
      <c r="C842" s="3">
        <v>120</v>
      </c>
      <c r="D842" s="8">
        <v>386495.57</v>
      </c>
    </row>
    <row r="843" spans="1:4" ht="31.5" x14ac:dyDescent="0.25">
      <c r="A843" s="1" t="s">
        <v>335</v>
      </c>
      <c r="B843" s="2" t="s">
        <v>133</v>
      </c>
      <c r="C843" s="3">
        <v>200</v>
      </c>
      <c r="D843" s="8">
        <f>D844</f>
        <v>48806.29</v>
      </c>
    </row>
    <row r="844" spans="1:4" ht="31.5" x14ac:dyDescent="0.25">
      <c r="A844" s="1" t="s">
        <v>336</v>
      </c>
      <c r="B844" s="2" t="s">
        <v>133</v>
      </c>
      <c r="C844" s="3">
        <v>240</v>
      </c>
      <c r="D844" s="8">
        <v>48806.29</v>
      </c>
    </row>
    <row r="845" spans="1:4" s="9" customFormat="1" ht="63" x14ac:dyDescent="0.25">
      <c r="A845" s="4" t="s">
        <v>320</v>
      </c>
      <c r="B845" s="5" t="s">
        <v>134</v>
      </c>
      <c r="C845" s="6"/>
      <c r="D845" s="7">
        <f>D846+D848</f>
        <v>1741207.46</v>
      </c>
    </row>
    <row r="846" spans="1:4" ht="47.1" customHeight="1" x14ac:dyDescent="0.25">
      <c r="A846" s="1" t="s">
        <v>333</v>
      </c>
      <c r="B846" s="2" t="s">
        <v>134</v>
      </c>
      <c r="C846" s="3">
        <v>100</v>
      </c>
      <c r="D846" s="8">
        <f>D847</f>
        <v>1612814.18</v>
      </c>
    </row>
    <row r="847" spans="1:4" ht="19.350000000000001" customHeight="1" x14ac:dyDescent="0.25">
      <c r="A847" s="1" t="s">
        <v>334</v>
      </c>
      <c r="B847" s="2" t="s">
        <v>134</v>
      </c>
      <c r="C847" s="3">
        <v>120</v>
      </c>
      <c r="D847" s="8">
        <v>1612814.18</v>
      </c>
    </row>
    <row r="848" spans="1:4" ht="31.5" x14ac:dyDescent="0.25">
      <c r="A848" s="1" t="s">
        <v>335</v>
      </c>
      <c r="B848" s="2" t="s">
        <v>134</v>
      </c>
      <c r="C848" s="3">
        <v>200</v>
      </c>
      <c r="D848" s="8">
        <f>D849</f>
        <v>128393.28</v>
      </c>
    </row>
    <row r="849" spans="1:4" ht="31.5" x14ac:dyDescent="0.25">
      <c r="A849" s="1" t="s">
        <v>336</v>
      </c>
      <c r="B849" s="2" t="s">
        <v>134</v>
      </c>
      <c r="C849" s="3">
        <v>240</v>
      </c>
      <c r="D849" s="8">
        <v>128393.28</v>
      </c>
    </row>
    <row r="850" spans="1:4" s="9" customFormat="1" ht="78.75" x14ac:dyDescent="0.25">
      <c r="A850" s="4" t="s">
        <v>321</v>
      </c>
      <c r="B850" s="5" t="s">
        <v>135</v>
      </c>
      <c r="C850" s="6"/>
      <c r="D850" s="7">
        <f>D851+D853</f>
        <v>330000</v>
      </c>
    </row>
    <row r="851" spans="1:4" ht="48.75" customHeight="1" x14ac:dyDescent="0.25">
      <c r="A851" s="1" t="s">
        <v>333</v>
      </c>
      <c r="B851" s="2" t="s">
        <v>135</v>
      </c>
      <c r="C851" s="3">
        <v>100</v>
      </c>
      <c r="D851" s="8">
        <f>D852</f>
        <v>324988.63</v>
      </c>
    </row>
    <row r="852" spans="1:4" ht="19.149999999999999" customHeight="1" x14ac:dyDescent="0.25">
      <c r="A852" s="1" t="s">
        <v>334</v>
      </c>
      <c r="B852" s="2" t="s">
        <v>135</v>
      </c>
      <c r="C852" s="3">
        <v>120</v>
      </c>
      <c r="D852" s="8">
        <v>324988.63</v>
      </c>
    </row>
    <row r="853" spans="1:4" ht="31.5" x14ac:dyDescent="0.25">
      <c r="A853" s="1" t="s">
        <v>335</v>
      </c>
      <c r="B853" s="2" t="s">
        <v>135</v>
      </c>
      <c r="C853" s="3">
        <v>200</v>
      </c>
      <c r="D853" s="8">
        <f>D854</f>
        <v>5011.37</v>
      </c>
    </row>
    <row r="854" spans="1:4" ht="31.5" x14ac:dyDescent="0.25">
      <c r="A854" s="1" t="s">
        <v>336</v>
      </c>
      <c r="B854" s="2" t="s">
        <v>135</v>
      </c>
      <c r="C854" s="3">
        <v>240</v>
      </c>
      <c r="D854" s="8">
        <v>5011.37</v>
      </c>
    </row>
    <row r="855" spans="1:4" s="9" customFormat="1" ht="31.5" x14ac:dyDescent="0.25">
      <c r="A855" s="4" t="s">
        <v>243</v>
      </c>
      <c r="B855" s="5" t="s">
        <v>136</v>
      </c>
      <c r="C855" s="6"/>
      <c r="D855" s="7">
        <f>D856+D858</f>
        <v>975603.73</v>
      </c>
    </row>
    <row r="856" spans="1:4" ht="47.65" customHeight="1" x14ac:dyDescent="0.25">
      <c r="A856" s="1" t="s">
        <v>333</v>
      </c>
      <c r="B856" s="2" t="s">
        <v>136</v>
      </c>
      <c r="C856" s="3">
        <v>100</v>
      </c>
      <c r="D856" s="8">
        <f>D857</f>
        <v>681062.49</v>
      </c>
    </row>
    <row r="857" spans="1:4" ht="18.399999999999999" customHeight="1" x14ac:dyDescent="0.25">
      <c r="A857" s="1" t="s">
        <v>334</v>
      </c>
      <c r="B857" s="2" t="s">
        <v>136</v>
      </c>
      <c r="C857" s="3">
        <v>120</v>
      </c>
      <c r="D857" s="8">
        <v>681062.49</v>
      </c>
    </row>
    <row r="858" spans="1:4" ht="31.5" x14ac:dyDescent="0.25">
      <c r="A858" s="1" t="s">
        <v>335</v>
      </c>
      <c r="B858" s="2" t="s">
        <v>136</v>
      </c>
      <c r="C858" s="3">
        <v>200</v>
      </c>
      <c r="D858" s="8">
        <f>D859</f>
        <v>294541.24</v>
      </c>
    </row>
    <row r="859" spans="1:4" ht="31.5" x14ac:dyDescent="0.25">
      <c r="A859" s="1" t="s">
        <v>336</v>
      </c>
      <c r="B859" s="2" t="s">
        <v>136</v>
      </c>
      <c r="C859" s="3">
        <v>240</v>
      </c>
      <c r="D859" s="8">
        <v>294541.24</v>
      </c>
    </row>
    <row r="860" spans="1:4" s="9" customFormat="1" ht="31.5" x14ac:dyDescent="0.25">
      <c r="A860" s="4" t="s">
        <v>241</v>
      </c>
      <c r="B860" s="5" t="s">
        <v>137</v>
      </c>
      <c r="C860" s="6"/>
      <c r="D860" s="7">
        <f>D861+D863+D867+D865</f>
        <v>34056880.330000006</v>
      </c>
    </row>
    <row r="861" spans="1:4" ht="48.75" customHeight="1" x14ac:dyDescent="0.25">
      <c r="A861" s="1" t="s">
        <v>333</v>
      </c>
      <c r="B861" s="2" t="s">
        <v>137</v>
      </c>
      <c r="C861" s="3">
        <v>100</v>
      </c>
      <c r="D861" s="8">
        <f>D862</f>
        <v>31248485.600000001</v>
      </c>
    </row>
    <row r="862" spans="1:4" ht="19.149999999999999" customHeight="1" x14ac:dyDescent="0.25">
      <c r="A862" s="1" t="s">
        <v>334</v>
      </c>
      <c r="B862" s="2" t="s">
        <v>137</v>
      </c>
      <c r="C862" s="3">
        <v>120</v>
      </c>
      <c r="D862" s="8">
        <v>31248485.600000001</v>
      </c>
    </row>
    <row r="863" spans="1:4" ht="31.5" x14ac:dyDescent="0.25">
      <c r="A863" s="1" t="s">
        <v>335</v>
      </c>
      <c r="B863" s="2" t="s">
        <v>137</v>
      </c>
      <c r="C863" s="3">
        <v>200</v>
      </c>
      <c r="D863" s="8">
        <f>D864</f>
        <v>2344685.5</v>
      </c>
    </row>
    <row r="864" spans="1:4" ht="31.5" x14ac:dyDescent="0.25">
      <c r="A864" s="1" t="s">
        <v>336</v>
      </c>
      <c r="B864" s="2" t="s">
        <v>137</v>
      </c>
      <c r="C864" s="3">
        <v>240</v>
      </c>
      <c r="D864" s="8">
        <v>2344685.5</v>
      </c>
    </row>
    <row r="865" spans="1:4" x14ac:dyDescent="0.25">
      <c r="A865" s="23" t="s">
        <v>339</v>
      </c>
      <c r="B865" s="2" t="s">
        <v>137</v>
      </c>
      <c r="C865" s="3">
        <v>300</v>
      </c>
      <c r="D865" s="8">
        <v>2542.77</v>
      </c>
    </row>
    <row r="866" spans="1:4" ht="31.5" x14ac:dyDescent="0.25">
      <c r="A866" s="23" t="s">
        <v>351</v>
      </c>
      <c r="B866" s="2" t="s">
        <v>137</v>
      </c>
      <c r="C866" s="3">
        <v>320</v>
      </c>
      <c r="D866" s="8">
        <v>2542.77</v>
      </c>
    </row>
    <row r="867" spans="1:4" x14ac:dyDescent="0.25">
      <c r="A867" s="1" t="s">
        <v>347</v>
      </c>
      <c r="B867" s="2" t="s">
        <v>137</v>
      </c>
      <c r="C867" s="3">
        <v>800</v>
      </c>
      <c r="D867" s="8">
        <f>D868</f>
        <v>461166.46</v>
      </c>
    </row>
    <row r="868" spans="1:4" x14ac:dyDescent="0.25">
      <c r="A868" s="1" t="s">
        <v>348</v>
      </c>
      <c r="B868" s="2" t="s">
        <v>137</v>
      </c>
      <c r="C868" s="3">
        <v>850</v>
      </c>
      <c r="D868" s="8">
        <v>461166.46</v>
      </c>
    </row>
    <row r="869" spans="1:4" s="9" customFormat="1" ht="31.5" x14ac:dyDescent="0.25">
      <c r="A869" s="4" t="s">
        <v>272</v>
      </c>
      <c r="B869" s="5" t="s">
        <v>138</v>
      </c>
      <c r="C869" s="6"/>
      <c r="D869" s="7">
        <f t="shared" ref="D869:D870" si="159">D870</f>
        <v>1971597.15</v>
      </c>
    </row>
    <row r="870" spans="1:4" ht="31.5" x14ac:dyDescent="0.25">
      <c r="A870" s="1" t="s">
        <v>335</v>
      </c>
      <c r="B870" s="2" t="s">
        <v>138</v>
      </c>
      <c r="C870" s="3">
        <v>200</v>
      </c>
      <c r="D870" s="8">
        <f t="shared" si="159"/>
        <v>1971597.15</v>
      </c>
    </row>
    <row r="871" spans="1:4" ht="31.5" x14ac:dyDescent="0.25">
      <c r="A871" s="1" t="s">
        <v>336</v>
      </c>
      <c r="B871" s="2" t="s">
        <v>138</v>
      </c>
      <c r="C871" s="3">
        <v>240</v>
      </c>
      <c r="D871" s="8">
        <v>1971597.15</v>
      </c>
    </row>
    <row r="872" spans="1:4" s="9" customFormat="1" ht="31.5" x14ac:dyDescent="0.25">
      <c r="A872" s="4" t="s">
        <v>270</v>
      </c>
      <c r="B872" s="5" t="s">
        <v>139</v>
      </c>
      <c r="C872" s="6"/>
      <c r="D872" s="7">
        <f t="shared" ref="D872:D873" si="160">D873</f>
        <v>837.34</v>
      </c>
    </row>
    <row r="873" spans="1:4" x14ac:dyDescent="0.25">
      <c r="A873" s="1" t="s">
        <v>347</v>
      </c>
      <c r="B873" s="2" t="s">
        <v>139</v>
      </c>
      <c r="C873" s="3">
        <v>800</v>
      </c>
      <c r="D873" s="8">
        <f t="shared" si="160"/>
        <v>837.34</v>
      </c>
    </row>
    <row r="874" spans="1:4" x14ac:dyDescent="0.25">
      <c r="A874" s="1" t="s">
        <v>348</v>
      </c>
      <c r="B874" s="2" t="s">
        <v>139</v>
      </c>
      <c r="C874" s="3">
        <v>850</v>
      </c>
      <c r="D874" s="8">
        <v>837.34</v>
      </c>
    </row>
    <row r="875" spans="1:4" ht="19.350000000000001" customHeight="1" x14ac:dyDescent="0.25">
      <c r="A875" s="4" t="s">
        <v>228</v>
      </c>
      <c r="B875" s="5" t="s">
        <v>140</v>
      </c>
      <c r="C875" s="6"/>
      <c r="D875" s="7">
        <f>D876+D883</f>
        <v>30497574.049999997</v>
      </c>
    </row>
    <row r="876" spans="1:4" ht="31.5" x14ac:dyDescent="0.25">
      <c r="A876" s="4" t="s">
        <v>225</v>
      </c>
      <c r="B876" s="5">
        <v>7400080100</v>
      </c>
      <c r="C876" s="6"/>
      <c r="D876" s="7">
        <f>D877+D879+D881</f>
        <v>25617371.509999998</v>
      </c>
    </row>
    <row r="877" spans="1:4" ht="49.9" customHeight="1" x14ac:dyDescent="0.25">
      <c r="A877" s="1" t="s">
        <v>333</v>
      </c>
      <c r="B877" s="2" t="s">
        <v>141</v>
      </c>
      <c r="C877" s="3">
        <v>100</v>
      </c>
      <c r="D877" s="8">
        <f>D878</f>
        <v>21639543.25</v>
      </c>
    </row>
    <row r="878" spans="1:4" x14ac:dyDescent="0.25">
      <c r="A878" s="1" t="s">
        <v>352</v>
      </c>
      <c r="B878" s="2" t="s">
        <v>141</v>
      </c>
      <c r="C878" s="3">
        <v>110</v>
      </c>
      <c r="D878" s="8">
        <v>21639543.25</v>
      </c>
    </row>
    <row r="879" spans="1:4" ht="31.5" x14ac:dyDescent="0.25">
      <c r="A879" s="1" t="s">
        <v>335</v>
      </c>
      <c r="B879" s="2" t="s">
        <v>141</v>
      </c>
      <c r="C879" s="3">
        <v>200</v>
      </c>
      <c r="D879" s="8">
        <f>D880</f>
        <v>3325146.01</v>
      </c>
    </row>
    <row r="880" spans="1:4" ht="31.5" x14ac:dyDescent="0.25">
      <c r="A880" s="1" t="s">
        <v>336</v>
      </c>
      <c r="B880" s="2" t="s">
        <v>141</v>
      </c>
      <c r="C880" s="3">
        <v>240</v>
      </c>
      <c r="D880" s="8">
        <v>3325146.01</v>
      </c>
    </row>
    <row r="881" spans="1:4" x14ac:dyDescent="0.25">
      <c r="A881" s="1" t="s">
        <v>347</v>
      </c>
      <c r="B881" s="2" t="s">
        <v>141</v>
      </c>
      <c r="C881" s="3">
        <v>800</v>
      </c>
      <c r="D881" s="8">
        <f>D882</f>
        <v>652682.25</v>
      </c>
    </row>
    <row r="882" spans="1:4" x14ac:dyDescent="0.25">
      <c r="A882" s="1" t="s">
        <v>348</v>
      </c>
      <c r="B882" s="2" t="s">
        <v>141</v>
      </c>
      <c r="C882" s="3">
        <v>850</v>
      </c>
      <c r="D882" s="8">
        <v>652682.25</v>
      </c>
    </row>
    <row r="883" spans="1:4" s="9" customFormat="1" ht="31.5" x14ac:dyDescent="0.25">
      <c r="A883" s="4" t="s">
        <v>254</v>
      </c>
      <c r="B883" s="5" t="s">
        <v>142</v>
      </c>
      <c r="C883" s="6"/>
      <c r="D883" s="7">
        <f t="shared" ref="D883:D884" si="161">D884</f>
        <v>4880202.54</v>
      </c>
    </row>
    <row r="884" spans="1:4" ht="31.5" x14ac:dyDescent="0.25">
      <c r="A884" s="1" t="s">
        <v>335</v>
      </c>
      <c r="B884" s="2" t="s">
        <v>142</v>
      </c>
      <c r="C884" s="3">
        <v>200</v>
      </c>
      <c r="D884" s="8">
        <f t="shared" si="161"/>
        <v>4880202.54</v>
      </c>
    </row>
    <row r="885" spans="1:4" ht="31.5" x14ac:dyDescent="0.25">
      <c r="A885" s="1" t="s">
        <v>336</v>
      </c>
      <c r="B885" s="2" t="s">
        <v>142</v>
      </c>
      <c r="C885" s="3">
        <v>240</v>
      </c>
      <c r="D885" s="8">
        <v>4880202.54</v>
      </c>
    </row>
    <row r="886" spans="1:4" x14ac:dyDescent="0.25">
      <c r="A886" s="4" t="s">
        <v>205</v>
      </c>
      <c r="B886" s="5" t="s">
        <v>143</v>
      </c>
      <c r="C886" s="6"/>
      <c r="D886" s="7">
        <f>D887+D890+D892</f>
        <v>1485304.3900000001</v>
      </c>
    </row>
    <row r="887" spans="1:4" x14ac:dyDescent="0.25">
      <c r="A887" s="1" t="s">
        <v>347</v>
      </c>
      <c r="B887" s="2" t="s">
        <v>144</v>
      </c>
      <c r="C887" s="3">
        <v>800</v>
      </c>
      <c r="D887" s="8">
        <f>D888+D889</f>
        <v>26591.279999999999</v>
      </c>
    </row>
    <row r="888" spans="1:4" ht="18.95" customHeight="1" x14ac:dyDescent="0.25">
      <c r="A888" s="1" t="s">
        <v>365</v>
      </c>
      <c r="B888" s="2" t="s">
        <v>144</v>
      </c>
      <c r="C888" s="3">
        <v>830</v>
      </c>
      <c r="D888" s="8">
        <v>26591.279999999999</v>
      </c>
    </row>
    <row r="889" spans="1:4" x14ac:dyDescent="0.25">
      <c r="A889" s="1" t="s">
        <v>184</v>
      </c>
      <c r="B889" s="2" t="s">
        <v>144</v>
      </c>
      <c r="C889" s="3">
        <v>870</v>
      </c>
      <c r="D889" s="8">
        <v>0</v>
      </c>
    </row>
    <row r="890" spans="1:4" ht="31.5" x14ac:dyDescent="0.25">
      <c r="A890" s="1" t="s">
        <v>335</v>
      </c>
      <c r="B890" s="2" t="s">
        <v>144</v>
      </c>
      <c r="C890" s="3">
        <v>200</v>
      </c>
      <c r="D890" s="8">
        <f>D891</f>
        <v>960293.11</v>
      </c>
    </row>
    <row r="891" spans="1:4" ht="31.5" x14ac:dyDescent="0.25">
      <c r="A891" s="1" t="s">
        <v>336</v>
      </c>
      <c r="B891" s="2" t="s">
        <v>144</v>
      </c>
      <c r="C891" s="3">
        <v>240</v>
      </c>
      <c r="D891" s="8">
        <f>434025+310260+50225+20140+49183.33+39501.52+56958.26</f>
        <v>960293.11</v>
      </c>
    </row>
    <row r="892" spans="1:4" x14ac:dyDescent="0.25">
      <c r="A892" s="1" t="s">
        <v>339</v>
      </c>
      <c r="B892" s="2" t="s">
        <v>144</v>
      </c>
      <c r="C892" s="3">
        <v>300</v>
      </c>
      <c r="D892" s="8">
        <f>D893</f>
        <v>498420</v>
      </c>
    </row>
    <row r="893" spans="1:4" x14ac:dyDescent="0.25">
      <c r="A893" s="1" t="s">
        <v>185</v>
      </c>
      <c r="B893" s="2" t="s">
        <v>144</v>
      </c>
      <c r="C893" s="3">
        <v>360</v>
      </c>
      <c r="D893" s="8">
        <v>498420</v>
      </c>
    </row>
    <row r="894" spans="1:4" ht="31.5" x14ac:dyDescent="0.25">
      <c r="A894" s="4" t="s">
        <v>232</v>
      </c>
      <c r="B894" s="5" t="s">
        <v>145</v>
      </c>
      <c r="C894" s="6"/>
      <c r="D894" s="7">
        <f>D895+D911+D925+D941</f>
        <v>45744550.359999999</v>
      </c>
    </row>
    <row r="895" spans="1:4" s="9" customFormat="1" ht="31.5" x14ac:dyDescent="0.25">
      <c r="A895" s="4" t="s">
        <v>224</v>
      </c>
      <c r="B895" s="5" t="s">
        <v>146</v>
      </c>
      <c r="C895" s="6"/>
      <c r="D895" s="7">
        <f>D896+D901+D908</f>
        <v>9412391.3599999994</v>
      </c>
    </row>
    <row r="896" spans="1:4" s="9" customFormat="1" ht="47.25" x14ac:dyDescent="0.25">
      <c r="A896" s="4" t="s">
        <v>294</v>
      </c>
      <c r="B896" s="5" t="s">
        <v>147</v>
      </c>
      <c r="C896" s="6"/>
      <c r="D896" s="7">
        <f>D897+D899</f>
        <v>154819.34</v>
      </c>
    </row>
    <row r="897" spans="1:4" ht="49.35" customHeight="1" x14ac:dyDescent="0.25">
      <c r="A897" s="1" t="s">
        <v>333</v>
      </c>
      <c r="B897" s="2" t="s">
        <v>147</v>
      </c>
      <c r="C897" s="3">
        <v>100</v>
      </c>
      <c r="D897" s="8">
        <f>D898</f>
        <v>140128.35999999999</v>
      </c>
    </row>
    <row r="898" spans="1:4" ht="19.899999999999999" customHeight="1" x14ac:dyDescent="0.25">
      <c r="A898" s="1" t="s">
        <v>334</v>
      </c>
      <c r="B898" s="2" t="s">
        <v>147</v>
      </c>
      <c r="C898" s="3">
        <v>120</v>
      </c>
      <c r="D898" s="8">
        <v>140128.35999999999</v>
      </c>
    </row>
    <row r="899" spans="1:4" ht="31.5" x14ac:dyDescent="0.25">
      <c r="A899" s="1" t="s">
        <v>335</v>
      </c>
      <c r="B899" s="2" t="s">
        <v>147</v>
      </c>
      <c r="C899" s="3">
        <v>200</v>
      </c>
      <c r="D899" s="8">
        <f>D900</f>
        <v>14690.98</v>
      </c>
    </row>
    <row r="900" spans="1:4" ht="31.5" x14ac:dyDescent="0.25">
      <c r="A900" s="1" t="s">
        <v>336</v>
      </c>
      <c r="B900" s="2" t="s">
        <v>147</v>
      </c>
      <c r="C900" s="3">
        <v>240</v>
      </c>
      <c r="D900" s="8">
        <v>14690.98</v>
      </c>
    </row>
    <row r="901" spans="1:4" s="9" customFormat="1" ht="31.5" x14ac:dyDescent="0.25">
      <c r="A901" s="4" t="s">
        <v>241</v>
      </c>
      <c r="B901" s="5" t="s">
        <v>148</v>
      </c>
      <c r="C901" s="6"/>
      <c r="D901" s="7">
        <f>D902+D904+D906</f>
        <v>9007647.3200000003</v>
      </c>
    </row>
    <row r="902" spans="1:4" ht="49.35" customHeight="1" x14ac:dyDescent="0.25">
      <c r="A902" s="1" t="s">
        <v>333</v>
      </c>
      <c r="B902" s="2" t="s">
        <v>148</v>
      </c>
      <c r="C902" s="3">
        <v>100</v>
      </c>
      <c r="D902" s="8">
        <f>D903</f>
        <v>8560778.4800000004</v>
      </c>
    </row>
    <row r="903" spans="1:4" ht="21" customHeight="1" x14ac:dyDescent="0.25">
      <c r="A903" s="1" t="s">
        <v>334</v>
      </c>
      <c r="B903" s="2" t="s">
        <v>148</v>
      </c>
      <c r="C903" s="3">
        <v>120</v>
      </c>
      <c r="D903" s="8">
        <v>8560778.4800000004</v>
      </c>
    </row>
    <row r="904" spans="1:4" ht="31.5" x14ac:dyDescent="0.25">
      <c r="A904" s="1" t="s">
        <v>335</v>
      </c>
      <c r="B904" s="2" t="s">
        <v>148</v>
      </c>
      <c r="C904" s="3">
        <v>200</v>
      </c>
      <c r="D904" s="8">
        <f>D905</f>
        <v>439229.84</v>
      </c>
    </row>
    <row r="905" spans="1:4" ht="31.5" x14ac:dyDescent="0.25">
      <c r="A905" s="1" t="s">
        <v>336</v>
      </c>
      <c r="B905" s="2" t="s">
        <v>148</v>
      </c>
      <c r="C905" s="3">
        <v>240</v>
      </c>
      <c r="D905" s="8">
        <v>439229.84</v>
      </c>
    </row>
    <row r="906" spans="1:4" x14ac:dyDescent="0.25">
      <c r="A906" s="1" t="s">
        <v>347</v>
      </c>
      <c r="B906" s="2" t="s">
        <v>148</v>
      </c>
      <c r="C906" s="3">
        <v>800</v>
      </c>
      <c r="D906" s="8">
        <f>D907</f>
        <v>7639</v>
      </c>
    </row>
    <row r="907" spans="1:4" x14ac:dyDescent="0.25">
      <c r="A907" s="1" t="s">
        <v>348</v>
      </c>
      <c r="B907" s="2" t="s">
        <v>148</v>
      </c>
      <c r="C907" s="3">
        <v>850</v>
      </c>
      <c r="D907" s="8">
        <v>7639</v>
      </c>
    </row>
    <row r="908" spans="1:4" s="9" customFormat="1" ht="31.5" x14ac:dyDescent="0.25">
      <c r="A908" s="4" t="s">
        <v>272</v>
      </c>
      <c r="B908" s="5" t="s">
        <v>149</v>
      </c>
      <c r="C908" s="6"/>
      <c r="D908" s="7">
        <f t="shared" ref="D908:D909" si="162">D909</f>
        <v>249924.7</v>
      </c>
    </row>
    <row r="909" spans="1:4" ht="31.5" x14ac:dyDescent="0.25">
      <c r="A909" s="1" t="s">
        <v>335</v>
      </c>
      <c r="B909" s="2" t="s">
        <v>149</v>
      </c>
      <c r="C909" s="3">
        <v>200</v>
      </c>
      <c r="D909" s="8">
        <f t="shared" si="162"/>
        <v>249924.7</v>
      </c>
    </row>
    <row r="910" spans="1:4" ht="31.5" x14ac:dyDescent="0.25">
      <c r="A910" s="1" t="s">
        <v>336</v>
      </c>
      <c r="B910" s="2" t="s">
        <v>149</v>
      </c>
      <c r="C910" s="3">
        <v>240</v>
      </c>
      <c r="D910" s="8">
        <v>249924.7</v>
      </c>
    </row>
    <row r="911" spans="1:4" s="9" customFormat="1" ht="31.5" x14ac:dyDescent="0.25">
      <c r="A911" s="4" t="s">
        <v>221</v>
      </c>
      <c r="B911" s="5" t="s">
        <v>150</v>
      </c>
      <c r="C911" s="6"/>
      <c r="D911" s="7">
        <f>D912+D915+D922</f>
        <v>11612514.719999999</v>
      </c>
    </row>
    <row r="912" spans="1:4" s="9" customFormat="1" ht="47.25" x14ac:dyDescent="0.25">
      <c r="A912" s="4" t="s">
        <v>294</v>
      </c>
      <c r="B912" s="5" t="s">
        <v>151</v>
      </c>
      <c r="C912" s="6"/>
      <c r="D912" s="7">
        <f>D913</f>
        <v>504651.51</v>
      </c>
    </row>
    <row r="913" spans="1:4" ht="49.35" customHeight="1" x14ac:dyDescent="0.25">
      <c r="A913" s="1" t="s">
        <v>333</v>
      </c>
      <c r="B913" s="2" t="s">
        <v>151</v>
      </c>
      <c r="C913" s="3">
        <v>100</v>
      </c>
      <c r="D913" s="8">
        <f>D914</f>
        <v>504651.51</v>
      </c>
    </row>
    <row r="914" spans="1:4" ht="17.850000000000001" customHeight="1" x14ac:dyDescent="0.25">
      <c r="A914" s="1" t="s">
        <v>334</v>
      </c>
      <c r="B914" s="2" t="s">
        <v>151</v>
      </c>
      <c r="C914" s="3">
        <v>120</v>
      </c>
      <c r="D914" s="8">
        <v>504651.51</v>
      </c>
    </row>
    <row r="915" spans="1:4" s="9" customFormat="1" ht="31.5" x14ac:dyDescent="0.25">
      <c r="A915" s="4" t="s">
        <v>241</v>
      </c>
      <c r="B915" s="5" t="s">
        <v>152</v>
      </c>
      <c r="C915" s="6"/>
      <c r="D915" s="7">
        <f>D916+D918+D920</f>
        <v>10682729.02</v>
      </c>
    </row>
    <row r="916" spans="1:4" ht="53.45" customHeight="1" x14ac:dyDescent="0.25">
      <c r="A916" s="1" t="s">
        <v>333</v>
      </c>
      <c r="B916" s="2" t="s">
        <v>152</v>
      </c>
      <c r="C916" s="3">
        <v>100</v>
      </c>
      <c r="D916" s="8">
        <f>D917</f>
        <v>9990213.0099999998</v>
      </c>
    </row>
    <row r="917" spans="1:4" ht="21" customHeight="1" x14ac:dyDescent="0.25">
      <c r="A917" s="1" t="s">
        <v>334</v>
      </c>
      <c r="B917" s="2" t="s">
        <v>152</v>
      </c>
      <c r="C917" s="3">
        <v>120</v>
      </c>
      <c r="D917" s="8">
        <v>9990213.0099999998</v>
      </c>
    </row>
    <row r="918" spans="1:4" ht="31.5" x14ac:dyDescent="0.25">
      <c r="A918" s="1" t="s">
        <v>335</v>
      </c>
      <c r="B918" s="2" t="s">
        <v>152</v>
      </c>
      <c r="C918" s="3">
        <v>200</v>
      </c>
      <c r="D918" s="8">
        <f>D919</f>
        <v>670562.01</v>
      </c>
    </row>
    <row r="919" spans="1:4" ht="31.5" x14ac:dyDescent="0.25">
      <c r="A919" s="1" t="s">
        <v>336</v>
      </c>
      <c r="B919" s="2" t="s">
        <v>152</v>
      </c>
      <c r="C919" s="3">
        <v>240</v>
      </c>
      <c r="D919" s="8">
        <v>670562.01</v>
      </c>
    </row>
    <row r="920" spans="1:4" x14ac:dyDescent="0.25">
      <c r="A920" s="1" t="s">
        <v>347</v>
      </c>
      <c r="B920" s="2" t="s">
        <v>152</v>
      </c>
      <c r="C920" s="3">
        <v>800</v>
      </c>
      <c r="D920" s="8">
        <f>D921</f>
        <v>21954</v>
      </c>
    </row>
    <row r="921" spans="1:4" x14ac:dyDescent="0.25">
      <c r="A921" s="1" t="s">
        <v>348</v>
      </c>
      <c r="B921" s="2" t="s">
        <v>152</v>
      </c>
      <c r="C921" s="3">
        <v>850</v>
      </c>
      <c r="D921" s="8">
        <v>21954</v>
      </c>
    </row>
    <row r="922" spans="1:4" s="9" customFormat="1" ht="31.5" x14ac:dyDescent="0.25">
      <c r="A922" s="4" t="s">
        <v>272</v>
      </c>
      <c r="B922" s="5" t="s">
        <v>153</v>
      </c>
      <c r="C922" s="6"/>
      <c r="D922" s="7">
        <f t="shared" ref="D922:D923" si="163">D923</f>
        <v>425134.19</v>
      </c>
    </row>
    <row r="923" spans="1:4" ht="31.5" x14ac:dyDescent="0.25">
      <c r="A923" s="1" t="s">
        <v>335</v>
      </c>
      <c r="B923" s="2" t="s">
        <v>153</v>
      </c>
      <c r="C923" s="3">
        <v>200</v>
      </c>
      <c r="D923" s="8">
        <f t="shared" si="163"/>
        <v>425134.19</v>
      </c>
    </row>
    <row r="924" spans="1:4" ht="31.5" x14ac:dyDescent="0.25">
      <c r="A924" s="1" t="s">
        <v>336</v>
      </c>
      <c r="B924" s="2" t="s">
        <v>153</v>
      </c>
      <c r="C924" s="3">
        <v>240</v>
      </c>
      <c r="D924" s="8">
        <v>425134.19</v>
      </c>
    </row>
    <row r="925" spans="1:4" s="9" customFormat="1" x14ac:dyDescent="0.25">
      <c r="A925" s="4" t="s">
        <v>210</v>
      </c>
      <c r="B925" s="5" t="s">
        <v>154</v>
      </c>
      <c r="C925" s="6"/>
      <c r="D925" s="7">
        <f>D926+D931+D938</f>
        <v>11822130.619999999</v>
      </c>
    </row>
    <row r="926" spans="1:4" s="9" customFormat="1" ht="47.25" x14ac:dyDescent="0.25">
      <c r="A926" s="4" t="s">
        <v>294</v>
      </c>
      <c r="B926" s="5" t="s">
        <v>155</v>
      </c>
      <c r="C926" s="6"/>
      <c r="D926" s="7">
        <f>D927+D929</f>
        <v>504651.50999999995</v>
      </c>
    </row>
    <row r="927" spans="1:4" ht="47.65" customHeight="1" x14ac:dyDescent="0.25">
      <c r="A927" s="1" t="s">
        <v>333</v>
      </c>
      <c r="B927" s="2" t="s">
        <v>155</v>
      </c>
      <c r="C927" s="3">
        <v>100</v>
      </c>
      <c r="D927" s="8">
        <f>D928</f>
        <v>458260.72</v>
      </c>
    </row>
    <row r="928" spans="1:4" ht="18.399999999999999" customHeight="1" x14ac:dyDescent="0.25">
      <c r="A928" s="1" t="s">
        <v>334</v>
      </c>
      <c r="B928" s="2" t="s">
        <v>155</v>
      </c>
      <c r="C928" s="3">
        <v>120</v>
      </c>
      <c r="D928" s="8">
        <v>458260.72</v>
      </c>
    </row>
    <row r="929" spans="1:4" ht="31.5" x14ac:dyDescent="0.25">
      <c r="A929" s="1" t="s">
        <v>335</v>
      </c>
      <c r="B929" s="2" t="s">
        <v>155</v>
      </c>
      <c r="C929" s="3">
        <v>200</v>
      </c>
      <c r="D929" s="8">
        <f>D930</f>
        <v>46390.79</v>
      </c>
    </row>
    <row r="930" spans="1:4" ht="31.5" x14ac:dyDescent="0.25">
      <c r="A930" s="1" t="s">
        <v>336</v>
      </c>
      <c r="B930" s="2" t="s">
        <v>155</v>
      </c>
      <c r="C930" s="3">
        <v>240</v>
      </c>
      <c r="D930" s="8">
        <v>46390.79</v>
      </c>
    </row>
    <row r="931" spans="1:4" s="9" customFormat="1" ht="31.5" x14ac:dyDescent="0.25">
      <c r="A931" s="4" t="s">
        <v>241</v>
      </c>
      <c r="B931" s="5" t="s">
        <v>156</v>
      </c>
      <c r="C931" s="6"/>
      <c r="D931" s="7">
        <f>D932+D934+D936</f>
        <v>10607002.41</v>
      </c>
    </row>
    <row r="932" spans="1:4" ht="47.65" customHeight="1" x14ac:dyDescent="0.25">
      <c r="A932" s="1" t="s">
        <v>333</v>
      </c>
      <c r="B932" s="2" t="s">
        <v>156</v>
      </c>
      <c r="C932" s="3">
        <v>100</v>
      </c>
      <c r="D932" s="8">
        <f>D933</f>
        <v>9804201.2899999991</v>
      </c>
    </row>
    <row r="933" spans="1:4" ht="17.850000000000001" customHeight="1" x14ac:dyDescent="0.25">
      <c r="A933" s="1" t="s">
        <v>334</v>
      </c>
      <c r="B933" s="2" t="s">
        <v>156</v>
      </c>
      <c r="C933" s="3">
        <v>120</v>
      </c>
      <c r="D933" s="8">
        <v>9804201.2899999991</v>
      </c>
    </row>
    <row r="934" spans="1:4" ht="31.5" x14ac:dyDescent="0.25">
      <c r="A934" s="1" t="s">
        <v>335</v>
      </c>
      <c r="B934" s="2" t="s">
        <v>156</v>
      </c>
      <c r="C934" s="3">
        <v>200</v>
      </c>
      <c r="D934" s="8">
        <f>D935</f>
        <v>790232.64</v>
      </c>
    </row>
    <row r="935" spans="1:4" ht="31.5" x14ac:dyDescent="0.25">
      <c r="A935" s="1" t="s">
        <v>336</v>
      </c>
      <c r="B935" s="2" t="s">
        <v>156</v>
      </c>
      <c r="C935" s="3">
        <v>240</v>
      </c>
      <c r="D935" s="8">
        <v>790232.64</v>
      </c>
    </row>
    <row r="936" spans="1:4" x14ac:dyDescent="0.25">
      <c r="A936" s="1" t="s">
        <v>347</v>
      </c>
      <c r="B936" s="2" t="s">
        <v>156</v>
      </c>
      <c r="C936" s="3">
        <v>800</v>
      </c>
      <c r="D936" s="8">
        <f>D937</f>
        <v>12568.48</v>
      </c>
    </row>
    <row r="937" spans="1:4" x14ac:dyDescent="0.25">
      <c r="A937" s="1" t="s">
        <v>348</v>
      </c>
      <c r="B937" s="2" t="s">
        <v>156</v>
      </c>
      <c r="C937" s="3">
        <v>850</v>
      </c>
      <c r="D937" s="8">
        <v>12568.48</v>
      </c>
    </row>
    <row r="938" spans="1:4" s="9" customFormat="1" ht="31.5" x14ac:dyDescent="0.25">
      <c r="A938" s="4" t="s">
        <v>272</v>
      </c>
      <c r="B938" s="5" t="s">
        <v>157</v>
      </c>
      <c r="C938" s="6"/>
      <c r="D938" s="7">
        <f t="shared" ref="D938:D939" si="164">D939</f>
        <v>710476.7</v>
      </c>
    </row>
    <row r="939" spans="1:4" ht="31.5" x14ac:dyDescent="0.25">
      <c r="A939" s="1" t="s">
        <v>335</v>
      </c>
      <c r="B939" s="2" t="s">
        <v>157</v>
      </c>
      <c r="C939" s="3">
        <v>200</v>
      </c>
      <c r="D939" s="8">
        <f t="shared" si="164"/>
        <v>710476.7</v>
      </c>
    </row>
    <row r="940" spans="1:4" ht="31.5" x14ac:dyDescent="0.25">
      <c r="A940" s="1" t="s">
        <v>336</v>
      </c>
      <c r="B940" s="2" t="s">
        <v>157</v>
      </c>
      <c r="C940" s="3">
        <v>240</v>
      </c>
      <c r="D940" s="8">
        <v>710476.7</v>
      </c>
    </row>
    <row r="941" spans="1:4" s="9" customFormat="1" ht="20.65" customHeight="1" x14ac:dyDescent="0.25">
      <c r="A941" s="4" t="s">
        <v>217</v>
      </c>
      <c r="B941" s="5" t="s">
        <v>158</v>
      </c>
      <c r="C941" s="6"/>
      <c r="D941" s="7">
        <f>D942+D945+D952</f>
        <v>12897513.66</v>
      </c>
    </row>
    <row r="942" spans="1:4" s="9" customFormat="1" ht="36.75" customHeight="1" x14ac:dyDescent="0.25">
      <c r="A942" s="4" t="s">
        <v>294</v>
      </c>
      <c r="B942" s="5" t="s">
        <v>159</v>
      </c>
      <c r="C942" s="6"/>
      <c r="D942" s="7">
        <f>D943</f>
        <v>349832.17</v>
      </c>
    </row>
    <row r="943" spans="1:4" ht="48.75" customHeight="1" x14ac:dyDescent="0.25">
      <c r="A943" s="1" t="s">
        <v>333</v>
      </c>
      <c r="B943" s="2" t="s">
        <v>159</v>
      </c>
      <c r="C943" s="3">
        <v>100</v>
      </c>
      <c r="D943" s="8">
        <f>D944</f>
        <v>349832.17</v>
      </c>
    </row>
    <row r="944" spans="1:4" ht="22.9" customHeight="1" x14ac:dyDescent="0.25">
      <c r="A944" s="1" t="s">
        <v>334</v>
      </c>
      <c r="B944" s="2" t="s">
        <v>159</v>
      </c>
      <c r="C944" s="3">
        <v>120</v>
      </c>
      <c r="D944" s="8">
        <v>349832.17</v>
      </c>
    </row>
    <row r="945" spans="1:4" s="9" customFormat="1" ht="31.5" x14ac:dyDescent="0.25">
      <c r="A945" s="4" t="s">
        <v>241</v>
      </c>
      <c r="B945" s="5" t="s">
        <v>160</v>
      </c>
      <c r="C945" s="6"/>
      <c r="D945" s="7">
        <f t="shared" ref="D945" si="165">D946+D948+D950</f>
        <v>11525173.310000001</v>
      </c>
    </row>
    <row r="946" spans="1:4" ht="48.2" customHeight="1" x14ac:dyDescent="0.25">
      <c r="A946" s="1" t="s">
        <v>333</v>
      </c>
      <c r="B946" s="2" t="s">
        <v>160</v>
      </c>
      <c r="C946" s="3">
        <v>100</v>
      </c>
      <c r="D946" s="8">
        <f>D947</f>
        <v>10777108.98</v>
      </c>
    </row>
    <row r="947" spans="1:4" ht="18.399999999999999" customHeight="1" x14ac:dyDescent="0.25">
      <c r="A947" s="1" t="s">
        <v>334</v>
      </c>
      <c r="B947" s="2" t="s">
        <v>160</v>
      </c>
      <c r="C947" s="3">
        <v>120</v>
      </c>
      <c r="D947" s="8">
        <v>10777108.98</v>
      </c>
    </row>
    <row r="948" spans="1:4" ht="31.5" x14ac:dyDescent="0.25">
      <c r="A948" s="1" t="s">
        <v>335</v>
      </c>
      <c r="B948" s="2" t="s">
        <v>160</v>
      </c>
      <c r="C948" s="3">
        <v>200</v>
      </c>
      <c r="D948" s="8">
        <f>D949</f>
        <v>741365.96</v>
      </c>
    </row>
    <row r="949" spans="1:4" ht="31.5" x14ac:dyDescent="0.25">
      <c r="A949" s="1" t="s">
        <v>336</v>
      </c>
      <c r="B949" s="2" t="s">
        <v>160</v>
      </c>
      <c r="C949" s="3">
        <v>240</v>
      </c>
      <c r="D949" s="8">
        <v>741365.96</v>
      </c>
    </row>
    <row r="950" spans="1:4" x14ac:dyDescent="0.25">
      <c r="A950" s="1" t="s">
        <v>347</v>
      </c>
      <c r="B950" s="2" t="s">
        <v>160</v>
      </c>
      <c r="C950" s="3">
        <v>800</v>
      </c>
      <c r="D950" s="8">
        <f t="shared" ref="D950" si="166">D951</f>
        <v>6698.37</v>
      </c>
    </row>
    <row r="951" spans="1:4" x14ac:dyDescent="0.25">
      <c r="A951" s="1" t="s">
        <v>348</v>
      </c>
      <c r="B951" s="2" t="s">
        <v>160</v>
      </c>
      <c r="C951" s="3">
        <v>850</v>
      </c>
      <c r="D951" s="8">
        <v>6698.37</v>
      </c>
    </row>
    <row r="952" spans="1:4" s="9" customFormat="1" ht="31.5" x14ac:dyDescent="0.25">
      <c r="A952" s="4" t="s">
        <v>272</v>
      </c>
      <c r="B952" s="5" t="s">
        <v>161</v>
      </c>
      <c r="C952" s="6"/>
      <c r="D952" s="7">
        <f t="shared" ref="D952:D953" si="167">D953</f>
        <v>1022508.18</v>
      </c>
    </row>
    <row r="953" spans="1:4" ht="31.5" x14ac:dyDescent="0.25">
      <c r="A953" s="1" t="s">
        <v>335</v>
      </c>
      <c r="B953" s="2" t="s">
        <v>161</v>
      </c>
      <c r="C953" s="3">
        <v>200</v>
      </c>
      <c r="D953" s="8">
        <f t="shared" si="167"/>
        <v>1022508.18</v>
      </c>
    </row>
    <row r="954" spans="1:4" ht="31.5" x14ac:dyDescent="0.25">
      <c r="A954" s="1" t="s">
        <v>336</v>
      </c>
      <c r="B954" s="2" t="s">
        <v>161</v>
      </c>
      <c r="C954" s="3">
        <v>240</v>
      </c>
      <c r="D954" s="8">
        <v>1022508.18</v>
      </c>
    </row>
    <row r="955" spans="1:4" x14ac:dyDescent="0.25">
      <c r="A955" s="4" t="s">
        <v>215</v>
      </c>
      <c r="B955" s="5" t="s">
        <v>162</v>
      </c>
      <c r="C955" s="6"/>
      <c r="D955" s="7">
        <f>D956+D965+D968+D976+D979+D982+D985+D988+D991+D971+D962+D959</f>
        <v>29495652.509999998</v>
      </c>
    </row>
    <row r="956" spans="1:4" s="9" customFormat="1" ht="47.25" x14ac:dyDescent="0.25">
      <c r="A956" s="4" t="s">
        <v>303</v>
      </c>
      <c r="B956" s="5" t="s">
        <v>163</v>
      </c>
      <c r="C956" s="6"/>
      <c r="D956" s="7">
        <f t="shared" ref="D956:D960" si="168">D957</f>
        <v>6458.41</v>
      </c>
    </row>
    <row r="957" spans="1:4" ht="31.5" x14ac:dyDescent="0.25">
      <c r="A957" s="1" t="s">
        <v>335</v>
      </c>
      <c r="B957" s="2" t="s">
        <v>163</v>
      </c>
      <c r="C957" s="3">
        <v>200</v>
      </c>
      <c r="D957" s="8">
        <f t="shared" si="168"/>
        <v>6458.41</v>
      </c>
    </row>
    <row r="958" spans="1:4" ht="31.5" x14ac:dyDescent="0.25">
      <c r="A958" s="1" t="s">
        <v>336</v>
      </c>
      <c r="B958" s="2" t="s">
        <v>163</v>
      </c>
      <c r="C958" s="3">
        <v>240</v>
      </c>
      <c r="D958" s="8">
        <v>6458.41</v>
      </c>
    </row>
    <row r="959" spans="1:4" s="9" customFormat="1" x14ac:dyDescent="0.25">
      <c r="A959" s="4" t="s">
        <v>415</v>
      </c>
      <c r="B959" s="5">
        <v>7700071400</v>
      </c>
      <c r="C959" s="6"/>
      <c r="D959" s="7">
        <f t="shared" si="168"/>
        <v>97000</v>
      </c>
    </row>
    <row r="960" spans="1:4" ht="31.5" x14ac:dyDescent="0.25">
      <c r="A960" s="1" t="s">
        <v>335</v>
      </c>
      <c r="B960" s="2">
        <v>7700071400</v>
      </c>
      <c r="C960" s="3">
        <v>200</v>
      </c>
      <c r="D960" s="8">
        <f t="shared" si="168"/>
        <v>97000</v>
      </c>
    </row>
    <row r="961" spans="1:4" ht="31.5" x14ac:dyDescent="0.25">
      <c r="A961" s="1" t="s">
        <v>336</v>
      </c>
      <c r="B961" s="2">
        <v>7700071400</v>
      </c>
      <c r="C961" s="3">
        <v>240</v>
      </c>
      <c r="D961" s="8">
        <v>97000</v>
      </c>
    </row>
    <row r="962" spans="1:4" s="9" customFormat="1" ht="19.899999999999999" customHeight="1" x14ac:dyDescent="0.25">
      <c r="A962" s="4" t="s">
        <v>515</v>
      </c>
      <c r="B962" s="5">
        <v>7700080910</v>
      </c>
      <c r="C962" s="6"/>
      <c r="D962" s="7">
        <f t="shared" ref="D962" si="169">D964</f>
        <v>106800</v>
      </c>
    </row>
    <row r="963" spans="1:4" ht="18.399999999999999" customHeight="1" x14ac:dyDescent="0.25">
      <c r="A963" s="1" t="s">
        <v>347</v>
      </c>
      <c r="B963" s="2">
        <v>7700080910</v>
      </c>
      <c r="C963" s="3">
        <v>800</v>
      </c>
      <c r="D963" s="8">
        <f t="shared" ref="D963" si="170">D964</f>
        <v>106800</v>
      </c>
    </row>
    <row r="964" spans="1:4" ht="18.399999999999999" customHeight="1" x14ac:dyDescent="0.25">
      <c r="A964" s="23" t="s">
        <v>365</v>
      </c>
      <c r="B964" s="2">
        <v>7700080910</v>
      </c>
      <c r="C964" s="3">
        <v>830</v>
      </c>
      <c r="D964" s="8">
        <v>106800</v>
      </c>
    </row>
    <row r="965" spans="1:4" s="9" customFormat="1" ht="35.450000000000003" customHeight="1" x14ac:dyDescent="0.25">
      <c r="A965" s="4" t="s">
        <v>384</v>
      </c>
      <c r="B965" s="5">
        <v>7700080920</v>
      </c>
      <c r="C965" s="6"/>
      <c r="D965" s="7">
        <f t="shared" ref="D965" si="171">D967</f>
        <v>127521.54</v>
      </c>
    </row>
    <row r="966" spans="1:4" ht="18.399999999999999" customHeight="1" x14ac:dyDescent="0.25">
      <c r="A966" s="1" t="s">
        <v>347</v>
      </c>
      <c r="B966" s="2">
        <v>7700080920</v>
      </c>
      <c r="C966" s="3">
        <v>800</v>
      </c>
      <c r="D966" s="8">
        <f t="shared" ref="D966" si="172">D967</f>
        <v>127521.54</v>
      </c>
    </row>
    <row r="967" spans="1:4" ht="18.399999999999999" customHeight="1" x14ac:dyDescent="0.25">
      <c r="A967" s="23" t="s">
        <v>365</v>
      </c>
      <c r="B967" s="2">
        <v>7700080920</v>
      </c>
      <c r="C967" s="3">
        <v>830</v>
      </c>
      <c r="D967" s="8">
        <v>127521.54</v>
      </c>
    </row>
    <row r="968" spans="1:4" s="9" customFormat="1" ht="19.899999999999999" customHeight="1" x14ac:dyDescent="0.25">
      <c r="A968" s="4" t="s">
        <v>386</v>
      </c>
      <c r="B968" s="5">
        <v>7700080940</v>
      </c>
      <c r="C968" s="6"/>
      <c r="D968" s="7">
        <f t="shared" ref="D968:D969" si="173">D969</f>
        <v>1833467.21</v>
      </c>
    </row>
    <row r="969" spans="1:4" x14ac:dyDescent="0.25">
      <c r="A969" s="1" t="s">
        <v>347</v>
      </c>
      <c r="B969" s="2">
        <v>7700080940</v>
      </c>
      <c r="C969" s="3">
        <v>800</v>
      </c>
      <c r="D969" s="8">
        <f t="shared" si="173"/>
        <v>1833467.21</v>
      </c>
    </row>
    <row r="970" spans="1:4" x14ac:dyDescent="0.25">
      <c r="A970" s="1" t="s">
        <v>348</v>
      </c>
      <c r="B970" s="2">
        <v>7700080940</v>
      </c>
      <c r="C970" s="3">
        <v>850</v>
      </c>
      <c r="D970" s="8">
        <v>1833467.21</v>
      </c>
    </row>
    <row r="971" spans="1:4" s="9" customFormat="1" ht="17.850000000000001" customHeight="1" x14ac:dyDescent="0.25">
      <c r="A971" s="4" t="s">
        <v>447</v>
      </c>
      <c r="B971" s="5">
        <v>7700080980</v>
      </c>
      <c r="C971" s="6"/>
      <c r="D971" s="7">
        <f>D972+D974</f>
        <v>21519096.399999999</v>
      </c>
    </row>
    <row r="972" spans="1:4" ht="31.5" x14ac:dyDescent="0.25">
      <c r="A972" s="1" t="s">
        <v>335</v>
      </c>
      <c r="B972" s="2">
        <v>7700080980</v>
      </c>
      <c r="C972" s="3">
        <v>200</v>
      </c>
      <c r="D972" s="8">
        <f>D973</f>
        <v>1041660</v>
      </c>
    </row>
    <row r="973" spans="1:4" ht="31.5" x14ac:dyDescent="0.25">
      <c r="A973" s="1" t="s">
        <v>336</v>
      </c>
      <c r="B973" s="2">
        <v>7700080980</v>
      </c>
      <c r="C973" s="3">
        <v>240</v>
      </c>
      <c r="D973" s="8">
        <v>1041660</v>
      </c>
    </row>
    <row r="974" spans="1:4" x14ac:dyDescent="0.25">
      <c r="A974" s="1" t="s">
        <v>347</v>
      </c>
      <c r="B974" s="2">
        <v>7700080980</v>
      </c>
      <c r="C974" s="3">
        <v>800</v>
      </c>
      <c r="D974" s="8">
        <f>D975</f>
        <v>20477436.399999999</v>
      </c>
    </row>
    <row r="975" spans="1:4" x14ac:dyDescent="0.25">
      <c r="A975" s="23" t="s">
        <v>365</v>
      </c>
      <c r="B975" s="2">
        <v>7700080980</v>
      </c>
      <c r="C975" s="3">
        <v>830</v>
      </c>
      <c r="D975" s="8">
        <v>20477436.399999999</v>
      </c>
    </row>
    <row r="976" spans="1:4" s="9" customFormat="1" ht="31.15" hidden="1" customHeight="1" x14ac:dyDescent="0.25">
      <c r="A976" s="4" t="s">
        <v>445</v>
      </c>
      <c r="B976" s="5">
        <v>7700080700</v>
      </c>
      <c r="C976" s="6"/>
      <c r="D976" s="7">
        <f t="shared" ref="D976:D977" si="174">D977</f>
        <v>0</v>
      </c>
    </row>
    <row r="977" spans="1:4" hidden="1" x14ac:dyDescent="0.25">
      <c r="A977" s="1" t="s">
        <v>347</v>
      </c>
      <c r="B977" s="2">
        <v>7700080700</v>
      </c>
      <c r="C977" s="3">
        <v>800</v>
      </c>
      <c r="D977" s="8">
        <f t="shared" si="174"/>
        <v>0</v>
      </c>
    </row>
    <row r="978" spans="1:4" hidden="1" x14ac:dyDescent="0.25">
      <c r="A978" s="1" t="s">
        <v>184</v>
      </c>
      <c r="B978" s="2">
        <v>7700080700</v>
      </c>
      <c r="C978" s="3">
        <v>870</v>
      </c>
      <c r="D978" s="8">
        <v>0</v>
      </c>
    </row>
    <row r="979" spans="1:4" s="9" customFormat="1" ht="47.25" x14ac:dyDescent="0.25">
      <c r="A979" s="4" t="s">
        <v>304</v>
      </c>
      <c r="B979" s="5" t="s">
        <v>164</v>
      </c>
      <c r="C979" s="6"/>
      <c r="D979" s="7">
        <f t="shared" ref="D979:D980" si="175">D980</f>
        <v>0</v>
      </c>
    </row>
    <row r="980" spans="1:4" x14ac:dyDescent="0.25">
      <c r="A980" s="1" t="s">
        <v>347</v>
      </c>
      <c r="B980" s="2" t="s">
        <v>164</v>
      </c>
      <c r="C980" s="3">
        <v>800</v>
      </c>
      <c r="D980" s="8">
        <f t="shared" si="175"/>
        <v>0</v>
      </c>
    </row>
    <row r="981" spans="1:4" x14ac:dyDescent="0.25">
      <c r="A981" s="1" t="s">
        <v>184</v>
      </c>
      <c r="B981" s="2" t="s">
        <v>164</v>
      </c>
      <c r="C981" s="3">
        <v>870</v>
      </c>
      <c r="D981" s="8">
        <v>0</v>
      </c>
    </row>
    <row r="982" spans="1:4" s="9" customFormat="1" ht="31.5" x14ac:dyDescent="0.25">
      <c r="A982" s="4" t="s">
        <v>262</v>
      </c>
      <c r="B982" s="5" t="s">
        <v>165</v>
      </c>
      <c r="C982" s="6"/>
      <c r="D982" s="7">
        <f t="shared" ref="D982:D983" si="176">D983</f>
        <v>3776428.95</v>
      </c>
    </row>
    <row r="983" spans="1:4" x14ac:dyDescent="0.25">
      <c r="A983" s="1" t="s">
        <v>339</v>
      </c>
      <c r="B983" s="2" t="s">
        <v>165</v>
      </c>
      <c r="C983" s="3">
        <v>300</v>
      </c>
      <c r="D983" s="8">
        <f t="shared" si="176"/>
        <v>3776428.95</v>
      </c>
    </row>
    <row r="984" spans="1:4" x14ac:dyDescent="0.25">
      <c r="A984" s="1" t="s">
        <v>366</v>
      </c>
      <c r="B984" s="2" t="s">
        <v>165</v>
      </c>
      <c r="C984" s="3">
        <v>310</v>
      </c>
      <c r="D984" s="8">
        <v>3776428.95</v>
      </c>
    </row>
    <row r="985" spans="1:4" s="9" customFormat="1" ht="31.5" x14ac:dyDescent="0.25">
      <c r="A985" s="4" t="s">
        <v>242</v>
      </c>
      <c r="B985" s="5" t="s">
        <v>166</v>
      </c>
      <c r="C985" s="6"/>
      <c r="D985" s="7">
        <f t="shared" ref="D985:D986" si="177">D986</f>
        <v>50000</v>
      </c>
    </row>
    <row r="986" spans="1:4" x14ac:dyDescent="0.25">
      <c r="A986" s="1" t="s">
        <v>339</v>
      </c>
      <c r="B986" s="2" t="s">
        <v>166</v>
      </c>
      <c r="C986" s="3">
        <v>300</v>
      </c>
      <c r="D986" s="8">
        <f t="shared" si="177"/>
        <v>50000</v>
      </c>
    </row>
    <row r="987" spans="1:4" x14ac:dyDescent="0.25">
      <c r="A987" s="1" t="s">
        <v>185</v>
      </c>
      <c r="B987" s="2" t="s">
        <v>166</v>
      </c>
      <c r="C987" s="3">
        <v>360</v>
      </c>
      <c r="D987" s="8">
        <v>50000</v>
      </c>
    </row>
    <row r="988" spans="1:4" s="9" customFormat="1" ht="31.5" x14ac:dyDescent="0.25">
      <c r="A988" s="4" t="s">
        <v>248</v>
      </c>
      <c r="B988" s="5" t="s">
        <v>167</v>
      </c>
      <c r="C988" s="6"/>
      <c r="D988" s="7">
        <f t="shared" ref="D988:D989" si="178">D989</f>
        <v>50000</v>
      </c>
    </row>
    <row r="989" spans="1:4" x14ac:dyDescent="0.25">
      <c r="A989" s="1" t="s">
        <v>339</v>
      </c>
      <c r="B989" s="2" t="s">
        <v>167</v>
      </c>
      <c r="C989" s="3">
        <v>300</v>
      </c>
      <c r="D989" s="8">
        <f t="shared" si="178"/>
        <v>50000</v>
      </c>
    </row>
    <row r="990" spans="1:4" x14ac:dyDescent="0.25">
      <c r="A990" s="1" t="s">
        <v>185</v>
      </c>
      <c r="B990" s="2" t="s">
        <v>167</v>
      </c>
      <c r="C990" s="3">
        <v>360</v>
      </c>
      <c r="D990" s="8">
        <v>50000</v>
      </c>
    </row>
    <row r="991" spans="1:4" s="9" customFormat="1" ht="49.9" customHeight="1" x14ac:dyDescent="0.25">
      <c r="A991" s="4" t="s">
        <v>368</v>
      </c>
      <c r="B991" s="5">
        <v>7700078770</v>
      </c>
      <c r="C991" s="6"/>
      <c r="D991" s="7">
        <f t="shared" ref="D991:D992" si="179">D992</f>
        <v>1928880</v>
      </c>
    </row>
    <row r="992" spans="1:4" ht="31.5" x14ac:dyDescent="0.25">
      <c r="A992" s="1" t="s">
        <v>362</v>
      </c>
      <c r="B992" s="2">
        <v>7700078770</v>
      </c>
      <c r="C992" s="3">
        <v>400</v>
      </c>
      <c r="D992" s="8">
        <f t="shared" si="179"/>
        <v>1928880</v>
      </c>
    </row>
    <row r="993" spans="1:4" x14ac:dyDescent="0.25">
      <c r="A993" s="1" t="s">
        <v>363</v>
      </c>
      <c r="B993" s="2">
        <v>7700078770</v>
      </c>
      <c r="C993" s="3">
        <v>410</v>
      </c>
      <c r="D993" s="8">
        <v>1928880</v>
      </c>
    </row>
    <row r="994" spans="1:4" ht="7.15" customHeight="1" x14ac:dyDescent="0.25">
      <c r="A994" s="1"/>
      <c r="B994" s="2"/>
      <c r="C994" s="3"/>
      <c r="D994" s="8"/>
    </row>
    <row r="995" spans="1:4" ht="19.350000000000001" customHeight="1" x14ac:dyDescent="0.25">
      <c r="A995" s="33" t="s">
        <v>358</v>
      </c>
      <c r="B995" s="34"/>
      <c r="C995" s="34"/>
      <c r="D995" s="7">
        <f>D773+D6</f>
        <v>1464224105.26</v>
      </c>
    </row>
  </sheetData>
  <mergeCells count="3">
    <mergeCell ref="A995:C995"/>
    <mergeCell ref="B1:D1"/>
    <mergeCell ref="A2:D2"/>
  </mergeCells>
  <pageMargins left="0.39370078740157483" right="0.23" top="0.31496062992125984" bottom="0.36" header="0.51181102362204722" footer="0.15748031496062992"/>
  <pageSetup paperSize="9" scale="85" fitToWidth="0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 (в решение)</vt:lpstr>
      <vt:lpstr>'Приложение 5 (в решение)'!Заголовки_для_печати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Дворцова Екатерина Алексеевна</dc:creator>
  <cp:lastModifiedBy>Дворцова Екатерина Алексеевна</cp:lastModifiedBy>
  <cp:lastPrinted>2024-06-25T11:14:37Z</cp:lastPrinted>
  <dcterms:created xsi:type="dcterms:W3CDTF">2022-11-10T18:37:59Z</dcterms:created>
  <dcterms:modified xsi:type="dcterms:W3CDTF">2024-06-25T11:16:24Z</dcterms:modified>
</cp:coreProperties>
</file>