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9df0e48ce7a3297/Рабочий стол/Полезное/Заключение на годовой отчёт районный/Заключение на годовой отчёт 2024 округа/"/>
    </mc:Choice>
  </mc:AlternateContent>
  <xr:revisionPtr revIDLastSave="59" documentId="8_{987931F2-D3F9-4F5A-87C4-D54EF04C324A}" xr6:coauthVersionLast="47" xr6:coauthVersionMax="47" xr10:uidLastSave="{58CC9BB3-4D43-4EDC-99D0-8EE62C6C6565}"/>
  <bookViews>
    <workbookView xWindow="-108" yWindow="-108" windowWidth="23256" windowHeight="12576" xr2:uid="{81D18F1D-5C1D-4B0D-9009-6FD25E01161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I25" i="1"/>
  <c r="E25" i="1"/>
  <c r="D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F25" i="1"/>
  <c r="H25" i="1" l="1"/>
  <c r="L25" i="1"/>
  <c r="K25" i="1"/>
  <c r="G25" i="1"/>
</calcChain>
</file>

<file path=xl/sharedStrings.xml><?xml version="1.0" encoding="utf-8"?>
<sst xmlns="http://schemas.openxmlformats.org/spreadsheetml/2006/main" count="55" uniqueCount="53">
  <si>
    <t>Приложение № 4</t>
  </si>
  <si>
    <t>№ п\п</t>
  </si>
  <si>
    <t>Наименование программы</t>
  </si>
  <si>
    <t>Целевая статья</t>
  </si>
  <si>
    <t>Утверждено программой</t>
  </si>
  <si>
    <t>%</t>
  </si>
  <si>
    <t>руб.</t>
  </si>
  <si>
    <t>% от уточнения</t>
  </si>
  <si>
    <t xml:space="preserve"> Развитие образования Холмогорского муниципального района</t>
  </si>
  <si>
    <t xml:space="preserve"> Защита населения  и территорий Холмогорского муниципального района от чрезвычайных ситуаций, обеспече-ние пожарной безопасности и безопас-ности людей на водных объектах</t>
  </si>
  <si>
    <t>Развитие субъектов малого и среднего предпринимательства</t>
  </si>
  <si>
    <t>Развитие сельского хозяйства в округе</t>
  </si>
  <si>
    <t xml:space="preserve">Обеспечение жильем молодых семей Холмогорского муниципального района </t>
  </si>
  <si>
    <t>Развитие культуры и туризма в Холмогорском муниципальном округе</t>
  </si>
  <si>
    <t>Укрепление общественного здоровья и развитие физической культуры и спорта в Холмогорском муниципальном округе</t>
  </si>
  <si>
    <t>Благоустройство территории и охрана окружающей среды в округе</t>
  </si>
  <si>
    <t>Развитие жилищно-коммунального хозяйства и</t>
  </si>
  <si>
    <t>Развитие земельно-имущественных отношений в округе</t>
  </si>
  <si>
    <t>Развитие транспортной системы в округе</t>
  </si>
  <si>
    <t>Молодёж округа</t>
  </si>
  <si>
    <t>Профилактика преступлений и правонарушений на территории округа</t>
  </si>
  <si>
    <t xml:space="preserve">Строительство и капитальный ремонт объектов муниципальной собственности </t>
  </si>
  <si>
    <t>Формирование современной городской среды в округе</t>
  </si>
  <si>
    <t>Комплексное развитие сельских территорий</t>
  </si>
  <si>
    <t>Развитие местного самоуправления  и поддержка социальноориентирован-ных некоммерческих организаций в округе</t>
  </si>
  <si>
    <t>Итого</t>
  </si>
  <si>
    <t>01</t>
  </si>
  <si>
    <t>03</t>
  </si>
  <si>
    <t>04</t>
  </si>
  <si>
    <t>05</t>
  </si>
  <si>
    <t>06</t>
  </si>
  <si>
    <t>09</t>
  </si>
  <si>
    <t>010</t>
  </si>
  <si>
    <t>012</t>
  </si>
  <si>
    <t>013</t>
  </si>
  <si>
    <t>015</t>
  </si>
  <si>
    <t>016</t>
  </si>
  <si>
    <t>017</t>
  </si>
  <si>
    <t>018</t>
  </si>
  <si>
    <t>019</t>
  </si>
  <si>
    <t>021</t>
  </si>
  <si>
    <t>025</t>
  </si>
  <si>
    <t>026</t>
  </si>
  <si>
    <t>Отклонение гр. 6-4</t>
  </si>
  <si>
    <t>Отклонение гр. 9 - 6</t>
  </si>
  <si>
    <t>% от утверждённой программы</t>
  </si>
  <si>
    <t>Оценка эффективности</t>
  </si>
  <si>
    <t>по отчёту</t>
  </si>
  <si>
    <t>по расчётам КСП</t>
  </si>
  <si>
    <t>Анализ исполнения муниципальных программ Холмогорского муниципального округа за 2024 год</t>
  </si>
  <si>
    <t>Первоначальный бюджет (решение от 21.12.2023г. № 108)</t>
  </si>
  <si>
    <t>Решение о бюджете от 20.12.2024г. № 144</t>
  </si>
  <si>
    <t xml:space="preserve">Исполнено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</si>
</sst>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/>
    <xf numFmtId="164" fontId="4" fillId="0" borderId="1" xfId="0" applyNumberFormat="1" applyFont="1" applyBorder="1"/>
    <xf numFmtId="4" fontId="3" fillId="0" borderId="1" xfId="0" applyNumberFormat="1" applyFont="1" applyBorder="1" applyAlignment="1">
      <alignment horizontal="center" wrapText="1"/>
    </xf>
    <xf numFmtId="4" fontId="0" fillId="0" borderId="1" xfId="0" applyNumberFormat="1" applyBorder="1"/>
    <xf numFmtId="165" fontId="0" fillId="0" borderId="1" xfId="0" applyNumberForma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77B2A-99E3-4C81-9A2A-18C0F83059B1}">
  <dimension ref="A1:N25"/>
  <sheetViews>
    <sheetView tabSelected="1" topLeftCell="B12" zoomScale="150" zoomScaleNormal="150" workbookViewId="0">
      <selection activeCell="E16" sqref="E16"/>
    </sheetView>
  </sheetViews>
  <sheetFormatPr defaultRowHeight="14.4" x14ac:dyDescent="0.3"/>
  <cols>
    <col min="1" max="1" width="4" customWidth="1"/>
    <col min="2" max="2" width="26.33203125" customWidth="1"/>
    <col min="3" max="3" width="6" customWidth="1"/>
    <col min="4" max="5" width="12.44140625" customWidth="1"/>
    <col min="6" max="6" width="13.33203125" customWidth="1"/>
    <col min="7" max="7" width="11.6640625" customWidth="1"/>
    <col min="8" max="8" width="5.5546875" customWidth="1"/>
    <col min="9" max="9" width="13.33203125" customWidth="1"/>
    <col min="10" max="10" width="12" customWidth="1"/>
    <col min="11" max="11" width="5.21875" customWidth="1"/>
    <col min="12" max="12" width="5.5546875" customWidth="1"/>
    <col min="13" max="13" width="5.88671875" customWidth="1"/>
    <col min="14" max="14" width="5.44140625" customWidth="1"/>
  </cols>
  <sheetData>
    <row r="1" spans="1:14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x14ac:dyDescent="0.3">
      <c r="A3" s="26" t="s">
        <v>49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5" spans="1:14" ht="60" x14ac:dyDescent="0.3">
      <c r="A5" s="2" t="s">
        <v>1</v>
      </c>
      <c r="B5" s="5" t="s">
        <v>2</v>
      </c>
      <c r="C5" s="10" t="s">
        <v>3</v>
      </c>
      <c r="D5" s="10" t="s">
        <v>4</v>
      </c>
      <c r="E5" s="10" t="s">
        <v>50</v>
      </c>
      <c r="F5" s="10" t="s">
        <v>51</v>
      </c>
      <c r="G5" s="21" t="s">
        <v>43</v>
      </c>
      <c r="H5" s="22"/>
      <c r="I5" s="11" t="s">
        <v>52</v>
      </c>
      <c r="J5" s="21" t="s">
        <v>44</v>
      </c>
      <c r="K5" s="23"/>
      <c r="L5" s="24"/>
      <c r="M5" s="21" t="s">
        <v>46</v>
      </c>
      <c r="N5" s="22"/>
    </row>
    <row r="6" spans="1:14" ht="72.599999999999994" x14ac:dyDescent="0.3">
      <c r="A6" s="1"/>
      <c r="B6" s="1"/>
      <c r="C6" s="1"/>
      <c r="D6" s="12"/>
      <c r="E6" s="12"/>
      <c r="F6" s="12"/>
      <c r="G6" s="13" t="s">
        <v>6</v>
      </c>
      <c r="H6" s="13" t="s">
        <v>5</v>
      </c>
      <c r="I6" s="13" t="s">
        <v>6</v>
      </c>
      <c r="J6" s="13" t="s">
        <v>6</v>
      </c>
      <c r="K6" s="13" t="s">
        <v>7</v>
      </c>
      <c r="L6" s="13" t="s">
        <v>45</v>
      </c>
      <c r="M6" s="5" t="s">
        <v>47</v>
      </c>
      <c r="N6" s="5" t="s">
        <v>48</v>
      </c>
    </row>
    <row r="7" spans="1:14" x14ac:dyDescent="0.3">
      <c r="A7" s="4">
        <v>1</v>
      </c>
      <c r="B7" s="4">
        <v>2</v>
      </c>
      <c r="C7" s="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4">
        <v>13</v>
      </c>
      <c r="N7" s="4">
        <v>14</v>
      </c>
    </row>
    <row r="8" spans="1:14" ht="36" x14ac:dyDescent="0.3">
      <c r="A8" s="3">
        <v>1</v>
      </c>
      <c r="B8" s="7" t="s">
        <v>8</v>
      </c>
      <c r="C8" s="6" t="s">
        <v>26</v>
      </c>
      <c r="D8" s="15">
        <v>986445691.34000003</v>
      </c>
      <c r="E8" s="15">
        <v>944610423.69000006</v>
      </c>
      <c r="F8" s="15">
        <v>988281058.09000003</v>
      </c>
      <c r="G8" s="16">
        <f t="shared" ref="G8:G25" si="0">F8-D8</f>
        <v>1835366.75</v>
      </c>
      <c r="H8" s="17">
        <f t="shared" ref="H8:H25" si="1">F8/D8*100</f>
        <v>100.18605857029056</v>
      </c>
      <c r="I8" s="15">
        <v>985821568.71000004</v>
      </c>
      <c r="J8" s="16">
        <f t="shared" ref="J8:J24" si="2">I8-F8</f>
        <v>-2459489.3799999952</v>
      </c>
      <c r="K8" s="17">
        <f t="shared" ref="K8:K13" si="3">I8/F8*100</f>
        <v>99.751134623104747</v>
      </c>
      <c r="L8" s="17">
        <f t="shared" ref="L8:L25" si="4">I8/D8*100</f>
        <v>99.936730158033114</v>
      </c>
      <c r="M8" s="19">
        <v>99</v>
      </c>
      <c r="N8" s="19">
        <v>99</v>
      </c>
    </row>
    <row r="9" spans="1:14" ht="72" x14ac:dyDescent="0.3">
      <c r="A9" s="3">
        <v>2</v>
      </c>
      <c r="B9" s="8" t="s">
        <v>9</v>
      </c>
      <c r="C9" s="6" t="s">
        <v>27</v>
      </c>
      <c r="D9" s="15">
        <v>5026050.96</v>
      </c>
      <c r="E9" s="15">
        <v>3554610.25</v>
      </c>
      <c r="F9" s="15">
        <v>5026050.96</v>
      </c>
      <c r="G9" s="16">
        <f t="shared" si="0"/>
        <v>0</v>
      </c>
      <c r="H9" s="17">
        <f t="shared" si="1"/>
        <v>100</v>
      </c>
      <c r="I9" s="15">
        <v>5022139.4400000004</v>
      </c>
      <c r="J9" s="16">
        <f t="shared" si="2"/>
        <v>-3911.519999999553</v>
      </c>
      <c r="K9" s="17">
        <f t="shared" si="3"/>
        <v>99.922175082761214</v>
      </c>
      <c r="L9" s="17">
        <f t="shared" si="4"/>
        <v>99.922175082761214</v>
      </c>
      <c r="M9" s="19">
        <v>87.3</v>
      </c>
      <c r="N9" s="19">
        <v>87.3</v>
      </c>
    </row>
    <row r="10" spans="1:14" ht="24" x14ac:dyDescent="0.3">
      <c r="A10" s="3">
        <v>3</v>
      </c>
      <c r="B10" s="8" t="s">
        <v>10</v>
      </c>
      <c r="C10" s="6" t="s">
        <v>28</v>
      </c>
      <c r="D10" s="15">
        <v>35000</v>
      </c>
      <c r="E10" s="15">
        <v>35000</v>
      </c>
      <c r="F10" s="15">
        <v>35000</v>
      </c>
      <c r="G10" s="16">
        <f t="shared" si="0"/>
        <v>0</v>
      </c>
      <c r="H10" s="17">
        <f t="shared" si="1"/>
        <v>100</v>
      </c>
      <c r="I10" s="15">
        <v>35000</v>
      </c>
      <c r="J10" s="16">
        <f t="shared" si="2"/>
        <v>0</v>
      </c>
      <c r="K10" s="17">
        <f t="shared" si="3"/>
        <v>100</v>
      </c>
      <c r="L10" s="17">
        <f t="shared" si="4"/>
        <v>100</v>
      </c>
      <c r="M10" s="19">
        <v>94</v>
      </c>
      <c r="N10" s="19">
        <v>94</v>
      </c>
    </row>
    <row r="11" spans="1:14" ht="24" x14ac:dyDescent="0.3">
      <c r="A11" s="3">
        <v>4</v>
      </c>
      <c r="B11" s="8" t="s">
        <v>11</v>
      </c>
      <c r="C11" s="6" t="s">
        <v>29</v>
      </c>
      <c r="D11" s="15">
        <v>5029257.34</v>
      </c>
      <c r="E11" s="15">
        <v>4912727.82</v>
      </c>
      <c r="F11" s="15">
        <v>5029257.34</v>
      </c>
      <c r="G11" s="16">
        <f t="shared" si="0"/>
        <v>0</v>
      </c>
      <c r="H11" s="17">
        <f t="shared" si="1"/>
        <v>100</v>
      </c>
      <c r="I11" s="15">
        <v>5028788.2300000004</v>
      </c>
      <c r="J11" s="16">
        <f t="shared" si="2"/>
        <v>-469.10999999940395</v>
      </c>
      <c r="K11" s="17">
        <f t="shared" si="3"/>
        <v>99.990672380268393</v>
      </c>
      <c r="L11" s="17">
        <f t="shared" si="4"/>
        <v>99.990672380268393</v>
      </c>
      <c r="M11" s="19">
        <v>99.3</v>
      </c>
      <c r="N11" s="19">
        <v>99.3</v>
      </c>
    </row>
    <row r="12" spans="1:14" ht="36" x14ac:dyDescent="0.3">
      <c r="A12" s="3">
        <v>5</v>
      </c>
      <c r="B12" s="7" t="s">
        <v>12</v>
      </c>
      <c r="C12" s="6" t="s">
        <v>30</v>
      </c>
      <c r="D12" s="15">
        <v>453600</v>
      </c>
      <c r="E12" s="15">
        <v>200000</v>
      </c>
      <c r="F12" s="15">
        <v>453600</v>
      </c>
      <c r="G12" s="16">
        <f t="shared" si="0"/>
        <v>0</v>
      </c>
      <c r="H12" s="17">
        <f t="shared" si="1"/>
        <v>100</v>
      </c>
      <c r="I12" s="15">
        <v>453600</v>
      </c>
      <c r="J12" s="16">
        <f t="shared" si="2"/>
        <v>0</v>
      </c>
      <c r="K12" s="17">
        <f t="shared" si="3"/>
        <v>100</v>
      </c>
      <c r="L12" s="17">
        <f t="shared" si="4"/>
        <v>100</v>
      </c>
      <c r="M12" s="20">
        <v>100</v>
      </c>
      <c r="N12" s="20">
        <v>100</v>
      </c>
    </row>
    <row r="13" spans="1:14" ht="36" x14ac:dyDescent="0.3">
      <c r="A13" s="3">
        <v>6</v>
      </c>
      <c r="B13" s="7" t="s">
        <v>13</v>
      </c>
      <c r="C13" s="6" t="s">
        <v>31</v>
      </c>
      <c r="D13" s="15">
        <v>155019188.69</v>
      </c>
      <c r="E13" s="15">
        <v>135619123.12</v>
      </c>
      <c r="F13" s="15">
        <v>155260040.44999999</v>
      </c>
      <c r="G13" s="16">
        <f t="shared" si="0"/>
        <v>240851.75999999046</v>
      </c>
      <c r="H13" s="17">
        <f t="shared" si="1"/>
        <v>100.15536899788687</v>
      </c>
      <c r="I13" s="15">
        <v>137308890.50999999</v>
      </c>
      <c r="J13" s="16">
        <f t="shared" si="2"/>
        <v>-17951149.939999998</v>
      </c>
      <c r="K13" s="17">
        <f t="shared" si="3"/>
        <v>88.438010264604443</v>
      </c>
      <c r="L13" s="17">
        <f t="shared" si="4"/>
        <v>88.575415514903639</v>
      </c>
      <c r="M13" s="19">
        <v>87.3</v>
      </c>
      <c r="N13" s="19">
        <v>87.3</v>
      </c>
    </row>
    <row r="14" spans="1:14" ht="48" x14ac:dyDescent="0.3">
      <c r="A14" s="3">
        <v>7</v>
      </c>
      <c r="B14" s="7" t="s">
        <v>14</v>
      </c>
      <c r="C14" s="6" t="s">
        <v>32</v>
      </c>
      <c r="D14" s="15">
        <v>525406.25</v>
      </c>
      <c r="E14" s="15">
        <v>220000</v>
      </c>
      <c r="F14" s="15">
        <v>523406.25</v>
      </c>
      <c r="G14" s="16">
        <f t="shared" si="0"/>
        <v>-2000</v>
      </c>
      <c r="H14" s="17">
        <f t="shared" si="1"/>
        <v>99.619342175697383</v>
      </c>
      <c r="I14" s="15">
        <v>528312.85</v>
      </c>
      <c r="J14" s="16">
        <f t="shared" si="2"/>
        <v>4906.5999999999767</v>
      </c>
      <c r="K14" s="17">
        <f>I13/F13*100</f>
        <v>88.438010264604443</v>
      </c>
      <c r="L14" s="17">
        <f t="shared" si="4"/>
        <v>100.553210016059</v>
      </c>
      <c r="M14" s="19">
        <v>96.8</v>
      </c>
      <c r="N14" s="19">
        <v>96.8</v>
      </c>
    </row>
    <row r="15" spans="1:14" ht="24" x14ac:dyDescent="0.3">
      <c r="A15" s="3">
        <v>8</v>
      </c>
      <c r="B15" s="7" t="s">
        <v>15</v>
      </c>
      <c r="C15" s="6" t="s">
        <v>33</v>
      </c>
      <c r="D15" s="15">
        <v>8538800</v>
      </c>
      <c r="E15" s="15">
        <v>5607000</v>
      </c>
      <c r="F15" s="15">
        <v>8046600</v>
      </c>
      <c r="G15" s="16">
        <f t="shared" si="0"/>
        <v>-492200</v>
      </c>
      <c r="H15" s="17">
        <f t="shared" si="1"/>
        <v>94.235723989319339</v>
      </c>
      <c r="I15" s="15">
        <v>5519048.0800000001</v>
      </c>
      <c r="J15" s="16">
        <f t="shared" si="2"/>
        <v>-2527551.92</v>
      </c>
      <c r="K15" s="17">
        <f t="shared" ref="K15:K25" si="5">I15/F15*100</f>
        <v>68.588572564809979</v>
      </c>
      <c r="L15" s="17">
        <f t="shared" si="4"/>
        <v>64.634937930388347</v>
      </c>
      <c r="M15" s="19">
        <v>90</v>
      </c>
      <c r="N15" s="19">
        <v>90</v>
      </c>
    </row>
    <row r="16" spans="1:14" ht="24.6" customHeight="1" x14ac:dyDescent="0.3">
      <c r="A16" s="3">
        <v>9</v>
      </c>
      <c r="B16" s="7" t="s">
        <v>16</v>
      </c>
      <c r="C16" s="6" t="s">
        <v>34</v>
      </c>
      <c r="D16" s="15">
        <v>12774525.199999999</v>
      </c>
      <c r="E16" s="15">
        <v>12189168.76</v>
      </c>
      <c r="F16" s="15">
        <v>12774525.199999999</v>
      </c>
      <c r="G16" s="16">
        <f t="shared" si="0"/>
        <v>0</v>
      </c>
      <c r="H16" s="17">
        <f t="shared" si="1"/>
        <v>100</v>
      </c>
      <c r="I16" s="15">
        <v>12313322.02</v>
      </c>
      <c r="J16" s="16">
        <f t="shared" si="2"/>
        <v>-461203.1799999997</v>
      </c>
      <c r="K16" s="17">
        <f t="shared" si="5"/>
        <v>96.389664799440069</v>
      </c>
      <c r="L16" s="17">
        <f t="shared" si="4"/>
        <v>96.389664799440069</v>
      </c>
      <c r="M16" s="19">
        <v>99.2</v>
      </c>
      <c r="N16" s="19">
        <v>99.2</v>
      </c>
    </row>
    <row r="17" spans="1:14" ht="24" x14ac:dyDescent="0.3">
      <c r="A17" s="3">
        <v>10</v>
      </c>
      <c r="B17" s="7" t="s">
        <v>17</v>
      </c>
      <c r="C17" s="6" t="s">
        <v>35</v>
      </c>
      <c r="D17" s="15">
        <v>15850525.050000001</v>
      </c>
      <c r="E17" s="15">
        <v>13500045.050000001</v>
      </c>
      <c r="F17" s="15">
        <v>15850525.050000001</v>
      </c>
      <c r="G17" s="16">
        <f t="shared" si="0"/>
        <v>0</v>
      </c>
      <c r="H17" s="17">
        <f t="shared" si="1"/>
        <v>100</v>
      </c>
      <c r="I17" s="15">
        <v>15830522.050000001</v>
      </c>
      <c r="J17" s="16">
        <f t="shared" si="2"/>
        <v>-20003</v>
      </c>
      <c r="K17" s="17">
        <f t="shared" si="5"/>
        <v>99.873802287704024</v>
      </c>
      <c r="L17" s="17">
        <f t="shared" si="4"/>
        <v>99.873802287704024</v>
      </c>
      <c r="M17" s="19">
        <v>90.9</v>
      </c>
      <c r="N17" s="19">
        <v>90.9</v>
      </c>
    </row>
    <row r="18" spans="1:14" ht="24" x14ac:dyDescent="0.3">
      <c r="A18" s="3">
        <v>11</v>
      </c>
      <c r="B18" s="7" t="s">
        <v>18</v>
      </c>
      <c r="C18" s="6" t="s">
        <v>36</v>
      </c>
      <c r="D18" s="15">
        <v>85414435.230000004</v>
      </c>
      <c r="E18" s="15">
        <v>44461690</v>
      </c>
      <c r="F18" s="15">
        <v>85178583.469999999</v>
      </c>
      <c r="G18" s="16">
        <f t="shared" si="0"/>
        <v>-235851.76000000536</v>
      </c>
      <c r="H18" s="17">
        <f t="shared" si="1"/>
        <v>99.723873652779048</v>
      </c>
      <c r="I18" s="15">
        <v>60003052.549999997</v>
      </c>
      <c r="J18" s="16">
        <f t="shared" si="2"/>
        <v>-25175530.920000002</v>
      </c>
      <c r="K18" s="17">
        <f t="shared" si="5"/>
        <v>70.443825320402453</v>
      </c>
      <c r="L18" s="17">
        <f t="shared" si="4"/>
        <v>70.249311358702514</v>
      </c>
      <c r="M18" s="19">
        <v>90</v>
      </c>
      <c r="N18" s="19">
        <v>90</v>
      </c>
    </row>
    <row r="19" spans="1:14" x14ac:dyDescent="0.3">
      <c r="A19" s="3">
        <v>12</v>
      </c>
      <c r="B19" s="7" t="s">
        <v>19</v>
      </c>
      <c r="C19" s="6" t="s">
        <v>37</v>
      </c>
      <c r="D19" s="15">
        <v>1057461.06</v>
      </c>
      <c r="E19" s="15">
        <v>100000</v>
      </c>
      <c r="F19" s="15">
        <v>1057461.06</v>
      </c>
      <c r="G19" s="16">
        <f t="shared" si="0"/>
        <v>0</v>
      </c>
      <c r="H19" s="17">
        <f t="shared" si="1"/>
        <v>100</v>
      </c>
      <c r="I19" s="15">
        <v>1057461.06</v>
      </c>
      <c r="J19" s="16">
        <f t="shared" si="2"/>
        <v>0</v>
      </c>
      <c r="K19" s="17">
        <f t="shared" si="5"/>
        <v>100</v>
      </c>
      <c r="L19" s="17">
        <f t="shared" si="4"/>
        <v>100</v>
      </c>
      <c r="M19" s="19">
        <v>87</v>
      </c>
      <c r="N19" s="19">
        <v>87</v>
      </c>
    </row>
    <row r="20" spans="1:14" ht="36" x14ac:dyDescent="0.3">
      <c r="A20" s="3">
        <v>13</v>
      </c>
      <c r="B20" s="7" t="s">
        <v>20</v>
      </c>
      <c r="C20" s="6" t="s">
        <v>38</v>
      </c>
      <c r="D20" s="15">
        <v>30000</v>
      </c>
      <c r="E20" s="15">
        <v>50000</v>
      </c>
      <c r="F20" s="15">
        <v>30000</v>
      </c>
      <c r="G20" s="16">
        <f t="shared" si="0"/>
        <v>0</v>
      </c>
      <c r="H20" s="17">
        <f t="shared" si="1"/>
        <v>100</v>
      </c>
      <c r="I20" s="15">
        <v>29990</v>
      </c>
      <c r="J20" s="16">
        <f t="shared" si="2"/>
        <v>-10</v>
      </c>
      <c r="K20" s="17">
        <f t="shared" si="5"/>
        <v>99.966666666666669</v>
      </c>
      <c r="L20" s="17">
        <f t="shared" si="4"/>
        <v>99.966666666666669</v>
      </c>
      <c r="M20" s="19">
        <v>99.99</v>
      </c>
      <c r="N20" s="19">
        <v>99.99</v>
      </c>
    </row>
    <row r="21" spans="1:14" ht="36" x14ac:dyDescent="0.3">
      <c r="A21" s="3">
        <v>14</v>
      </c>
      <c r="B21" s="7" t="s">
        <v>21</v>
      </c>
      <c r="C21" s="6" t="s">
        <v>39</v>
      </c>
      <c r="D21" s="15">
        <v>217353534.81</v>
      </c>
      <c r="E21" s="15">
        <v>31001695.43</v>
      </c>
      <c r="F21" s="15">
        <v>217353534.81</v>
      </c>
      <c r="G21" s="16">
        <f t="shared" si="0"/>
        <v>0</v>
      </c>
      <c r="H21" s="17">
        <f t="shared" si="1"/>
        <v>100</v>
      </c>
      <c r="I21" s="15">
        <v>217332961.61000001</v>
      </c>
      <c r="J21" s="16">
        <f t="shared" si="2"/>
        <v>-20573.199999988079</v>
      </c>
      <c r="K21" s="17">
        <f t="shared" si="5"/>
        <v>99.990534683497117</v>
      </c>
      <c r="L21" s="17">
        <f t="shared" si="4"/>
        <v>99.990534683497117</v>
      </c>
      <c r="M21" s="19">
        <v>70.5</v>
      </c>
      <c r="N21" s="19">
        <v>70.5</v>
      </c>
    </row>
    <row r="22" spans="1:14" ht="24" x14ac:dyDescent="0.3">
      <c r="A22" s="3">
        <v>15</v>
      </c>
      <c r="B22" s="7" t="s">
        <v>22</v>
      </c>
      <c r="C22" s="6" t="s">
        <v>40</v>
      </c>
      <c r="D22" s="15">
        <v>1673636.52</v>
      </c>
      <c r="E22" s="15">
        <v>30000</v>
      </c>
      <c r="F22" s="15">
        <v>1676509.25</v>
      </c>
      <c r="G22" s="16">
        <f t="shared" si="0"/>
        <v>2872.7299999999814</v>
      </c>
      <c r="H22" s="17">
        <f t="shared" si="1"/>
        <v>100.17164599156811</v>
      </c>
      <c r="I22" s="15">
        <v>1673636.52</v>
      </c>
      <c r="J22" s="16">
        <f t="shared" si="2"/>
        <v>-2872.7299999999814</v>
      </c>
      <c r="K22" s="17">
        <f t="shared" si="5"/>
        <v>99.82864812705327</v>
      </c>
      <c r="L22" s="17">
        <f t="shared" si="4"/>
        <v>100</v>
      </c>
      <c r="M22" s="19">
        <v>96</v>
      </c>
      <c r="N22" s="19">
        <v>96</v>
      </c>
    </row>
    <row r="23" spans="1:14" ht="24" x14ac:dyDescent="0.3">
      <c r="A23" s="3">
        <v>16</v>
      </c>
      <c r="B23" s="7" t="s">
        <v>23</v>
      </c>
      <c r="C23" s="6" t="s">
        <v>41</v>
      </c>
      <c r="D23" s="15">
        <v>3239650.41</v>
      </c>
      <c r="E23" s="15">
        <v>30000</v>
      </c>
      <c r="F23" s="15">
        <v>3469021.46</v>
      </c>
      <c r="G23" s="16">
        <f t="shared" si="0"/>
        <v>229371.04999999981</v>
      </c>
      <c r="H23" s="17">
        <f t="shared" si="1"/>
        <v>107.08011732660994</v>
      </c>
      <c r="I23" s="15">
        <v>3239650.41</v>
      </c>
      <c r="J23" s="16">
        <f t="shared" si="2"/>
        <v>-229371.04999999981</v>
      </c>
      <c r="K23" s="17">
        <f t="shared" si="5"/>
        <v>93.388018706577853</v>
      </c>
      <c r="L23" s="17">
        <f t="shared" si="4"/>
        <v>100</v>
      </c>
      <c r="M23" s="20">
        <v>100</v>
      </c>
      <c r="N23" s="20">
        <v>100</v>
      </c>
    </row>
    <row r="24" spans="1:14" ht="60" x14ac:dyDescent="0.3">
      <c r="A24" s="3">
        <v>17</v>
      </c>
      <c r="B24" s="8" t="s">
        <v>24</v>
      </c>
      <c r="C24" s="6" t="s">
        <v>42</v>
      </c>
      <c r="D24" s="15">
        <v>15163042.970000001</v>
      </c>
      <c r="E24" s="15">
        <v>2832050.97</v>
      </c>
      <c r="F24" s="15">
        <v>15163042.970000001</v>
      </c>
      <c r="G24" s="16">
        <f t="shared" si="0"/>
        <v>0</v>
      </c>
      <c r="H24" s="17">
        <f t="shared" si="1"/>
        <v>100</v>
      </c>
      <c r="I24" s="15">
        <v>15163042.970000001</v>
      </c>
      <c r="J24" s="16">
        <f t="shared" si="2"/>
        <v>0</v>
      </c>
      <c r="K24" s="17">
        <f t="shared" si="5"/>
        <v>100</v>
      </c>
      <c r="L24" s="17">
        <f t="shared" si="4"/>
        <v>100</v>
      </c>
      <c r="M24" s="20">
        <v>100</v>
      </c>
      <c r="N24" s="20">
        <v>100</v>
      </c>
    </row>
    <row r="25" spans="1:14" x14ac:dyDescent="0.3">
      <c r="B25" s="9" t="s">
        <v>25</v>
      </c>
      <c r="C25" s="1"/>
      <c r="D25" s="18">
        <f>D24+D23+D22+D21+D20+D19+D18+D17+D16+D15+D14+D13+D12+D11+D10+D9+D8</f>
        <v>1513629805.8299999</v>
      </c>
      <c r="E25" s="18">
        <f>E24+E23+E22+E21+E20+E19+E18+E17+E16+E15+E14+E13+E12+E11+E10+E9+E8</f>
        <v>1198953535.0900002</v>
      </c>
      <c r="F25" s="18">
        <f>SUM(F8:F24)</f>
        <v>1515208216.3600001</v>
      </c>
      <c r="G25" s="16">
        <f t="shared" si="0"/>
        <v>1578410.5300002098</v>
      </c>
      <c r="H25" s="17">
        <f t="shared" si="1"/>
        <v>100.10427982614512</v>
      </c>
      <c r="I25" s="15">
        <f>SUM(I8:I24)</f>
        <v>1466360987.0099998</v>
      </c>
      <c r="J25" s="16">
        <f>I25-F25</f>
        <v>-48847229.350000381</v>
      </c>
      <c r="K25" s="17">
        <f t="shared" si="5"/>
        <v>96.776203506383666</v>
      </c>
      <c r="L25" s="17">
        <f t="shared" si="4"/>
        <v>96.877121563149956</v>
      </c>
      <c r="M25" s="1"/>
      <c r="N25" s="1"/>
    </row>
  </sheetData>
  <mergeCells count="5">
    <mergeCell ref="G5:H5"/>
    <mergeCell ref="J5:L5"/>
    <mergeCell ref="M5:N5"/>
    <mergeCell ref="A1:N1"/>
    <mergeCell ref="A3:N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Колесов</dc:creator>
  <cp:lastModifiedBy>Александр Колесов</cp:lastModifiedBy>
  <cp:lastPrinted>2024-04-05T11:20:29Z</cp:lastPrinted>
  <dcterms:created xsi:type="dcterms:W3CDTF">2024-04-05T10:22:24Z</dcterms:created>
  <dcterms:modified xsi:type="dcterms:W3CDTF">2025-04-17T11:08:00Z</dcterms:modified>
</cp:coreProperties>
</file>