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1.xml" ContentType="application/vnd.ms-excel.person+xml"/>
  <Override PartName="/xl/persons/person.xml" ContentType="application/vnd.ms-excel.person+xml"/>
  <Override PartName="/xl/persons/person0.xml" ContentType="application/vnd.ms-excel.person+xml"/>
  <Override PartName="/xl/persons/person5.xml" ContentType="application/vnd.ms-excel.person+xml"/>
  <Override PartName="/xl/persons/person3.xml" ContentType="application/vnd.ms-excel.person+xml"/>
  <Override PartName="/xl/persons/person2.xml" ContentType="application/vnd.ms-excel.person+xml"/>
  <Override PartName="/xl/persons/person4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SP_2\OneDrive\Рабочий стол\Полезное\Заключения на изменения в районный бюджет\Заключения на изменения в бюджет 2024\20.12\"/>
    </mc:Choice>
  </mc:AlternateContent>
  <xr:revisionPtr revIDLastSave="0" documentId="13_ncr:1_{75C0B413-DCFF-44E3-929C-A2AF201E44D2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Sheet1" sheetId="1" r:id="rId1"/>
  </sheets>
  <definedNames>
    <definedName name="_xlnm.Print_Titles" localSheetId="0">Sheet1!$4:$5</definedName>
  </definedNames>
  <calcPr calcId="191029"/>
</workbook>
</file>

<file path=xl/calcChain.xml><?xml version="1.0" encoding="utf-8"?>
<calcChain xmlns="http://schemas.openxmlformats.org/spreadsheetml/2006/main">
  <c r="D94" i="1" l="1"/>
  <c r="D58" i="1"/>
  <c r="D120" i="1"/>
  <c r="C127" i="1"/>
  <c r="C120" i="1"/>
  <c r="C94" i="1"/>
  <c r="C58" i="1"/>
  <c r="C50" i="1"/>
  <c r="C41" i="1"/>
  <c r="C37" i="1"/>
  <c r="C34" i="1"/>
  <c r="C32" i="1"/>
  <c r="C26" i="1"/>
  <c r="C25" i="1" s="1"/>
  <c r="C21" i="1"/>
  <c r="C17" i="1"/>
  <c r="C12" i="1"/>
  <c r="C10" i="1"/>
  <c r="C7" i="1" s="1"/>
  <c r="E57" i="1"/>
  <c r="D41" i="1"/>
  <c r="E140" i="1"/>
  <c r="E139" i="1"/>
  <c r="E68" i="1"/>
  <c r="E43" i="1"/>
  <c r="E23" i="1"/>
  <c r="D21" i="1"/>
  <c r="E121" i="1"/>
  <c r="E66" i="1"/>
  <c r="E19" i="1"/>
  <c r="E18" i="1"/>
  <c r="D17" i="1"/>
  <c r="E138" i="1"/>
  <c r="D26" i="1"/>
  <c r="E27" i="1"/>
  <c r="D37" i="1"/>
  <c r="E39" i="1"/>
  <c r="E123" i="1"/>
  <c r="E67" i="1"/>
  <c r="C6" i="1" l="1"/>
  <c r="C141" i="1" s="1"/>
  <c r="E17" i="1"/>
  <c r="E111" i="1"/>
  <c r="E112" i="1"/>
  <c r="D12" i="1"/>
  <c r="E114" i="1" l="1"/>
  <c r="D127" i="1" l="1"/>
  <c r="E131" i="1"/>
  <c r="E65" i="1" l="1"/>
  <c r="E125" i="1"/>
  <c r="E127" i="1"/>
  <c r="E128" i="1"/>
  <c r="E129" i="1"/>
  <c r="E96" i="1" l="1"/>
  <c r="E75" i="1"/>
  <c r="E126" i="1"/>
  <c r="E130" i="1"/>
  <c r="E52" i="1" l="1"/>
  <c r="E64" i="1"/>
  <c r="E74" i="1"/>
  <c r="E117" i="1"/>
  <c r="E55" i="1" l="1"/>
  <c r="E85" i="1"/>
  <c r="E77" i="1" l="1"/>
  <c r="E135" i="1" l="1"/>
  <c r="E137" i="1" l="1"/>
  <c r="E136" i="1"/>
  <c r="E133" i="1"/>
  <c r="E100" i="1"/>
  <c r="E86" i="1"/>
  <c r="E87" i="1"/>
  <c r="E88" i="1"/>
  <c r="E89" i="1"/>
  <c r="E90" i="1"/>
  <c r="E8" i="1"/>
  <c r="E80" i="1" l="1"/>
  <c r="E81" i="1"/>
  <c r="E82" i="1"/>
  <c r="E83" i="1"/>
  <c r="E91" i="1"/>
  <c r="E73" i="1"/>
  <c r="E72" i="1"/>
  <c r="E63" i="1"/>
  <c r="E62" i="1"/>
  <c r="E61" i="1"/>
  <c r="E60" i="1"/>
  <c r="E59" i="1"/>
  <c r="E35" i="1"/>
  <c r="D34" i="1"/>
  <c r="E56" i="1" l="1"/>
  <c r="E69" i="1" l="1"/>
  <c r="E70" i="1"/>
  <c r="E71" i="1"/>
  <c r="E134" i="1"/>
  <c r="E132" i="1"/>
  <c r="E51" i="1" l="1"/>
  <c r="E50" i="1" s="1"/>
  <c r="E118" i="1" l="1"/>
  <c r="E113" i="1"/>
  <c r="D50" i="1"/>
  <c r="E47" i="1"/>
  <c r="E107" i="1" l="1"/>
  <c r="E106" i="1"/>
  <c r="D10" i="1"/>
  <c r="E20" i="1"/>
  <c r="D32" i="1"/>
  <c r="D7" i="1" l="1"/>
  <c r="D25" i="1"/>
  <c r="D6" i="1" l="1"/>
  <c r="D141" i="1" s="1"/>
  <c r="E108" i="1"/>
  <c r="E26" i="1"/>
  <c r="E31" i="1"/>
  <c r="E37" i="1"/>
  <c r="E32" i="1"/>
  <c r="E9" i="1"/>
  <c r="E11" i="1"/>
  <c r="E14" i="1"/>
  <c r="E15" i="1"/>
  <c r="E16" i="1"/>
  <c r="E22" i="1"/>
  <c r="E24" i="1"/>
  <c r="E28" i="1"/>
  <c r="E29" i="1"/>
  <c r="E30" i="1"/>
  <c r="E33" i="1"/>
  <c r="E36" i="1"/>
  <c r="E38" i="1"/>
  <c r="E40" i="1"/>
  <c r="E42" i="1"/>
  <c r="E44" i="1"/>
  <c r="E45" i="1"/>
  <c r="E46" i="1"/>
  <c r="E48" i="1"/>
  <c r="E49" i="1"/>
  <c r="E98" i="1"/>
  <c r="E115" i="1"/>
  <c r="E76" i="1"/>
  <c r="E79" i="1"/>
  <c r="E84" i="1"/>
  <c r="E92" i="1"/>
  <c r="E93" i="1"/>
  <c r="E97" i="1"/>
  <c r="E101" i="1"/>
  <c r="E102" i="1"/>
  <c r="E103" i="1"/>
  <c r="E104" i="1"/>
  <c r="E105" i="1"/>
  <c r="E109" i="1"/>
  <c r="E110" i="1"/>
  <c r="E119" i="1"/>
  <c r="E124" i="1"/>
  <c r="E10" i="1" l="1"/>
  <c r="E122" i="1"/>
  <c r="E21" i="1"/>
  <c r="E34" i="1"/>
  <c r="E54" i="1"/>
  <c r="E41" i="1"/>
  <c r="E94" i="1"/>
  <c r="E12" i="1"/>
  <c r="E58" i="1"/>
  <c r="E120" i="1" l="1"/>
  <c r="E25" i="1"/>
  <c r="E7" i="1"/>
  <c r="E53" i="1" l="1"/>
  <c r="E6" i="1"/>
  <c r="E141" i="1" l="1"/>
</calcChain>
</file>

<file path=xl/sharedStrings.xml><?xml version="1.0" encoding="utf-8"?>
<sst xmlns="http://schemas.openxmlformats.org/spreadsheetml/2006/main" count="251" uniqueCount="239">
  <si>
    <t>Наименование</t>
  </si>
  <si>
    <t>1</t>
  </si>
  <si>
    <t>ДОХОДЫ</t>
  </si>
  <si>
    <t>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</si>
  <si>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</si>
  <si>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</si>
  <si>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</si>
  <si>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</si>
  <si>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</si>
  <si>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</si>
  <si>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</si>
  <si>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ПОШЛИНА, СБОРЫ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</si>
  <si>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</si>
  <si>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</si>
  <si>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</si>
  <si>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</si>
  <si>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</si>
  <si>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</si>
  <si>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</si>
  <si>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ПЛАТЕЖИ ПРИ ПОЛЬЗОВАНИИ ПРИРОДНЫМИ РЕСУРСАМИ</t>
  </si>
  <si>
    <t>Плата за негативное воздействие на окружающую среду</t>
  </si>
  <si>
    <t>Код доходов</t>
  </si>
  <si>
    <t>2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</si>
  <si>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</si>
  <si>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</si>
  <si>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</si>
  <si>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</si>
  <si>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</si>
  <si>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</si>
  <si>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Прочие поступления от денежных взысканий (штрафов) и иных сумм в возмещение ущерба</t>
  </si>
  <si>
    <t>БЕЗВОЗМЕЗДНЫЕ ПОСТУПЛЕНИЯ</t>
  </si>
  <si>
    <t>113 01000 00 0000 130</t>
  </si>
  <si>
    <t>114 00000 00 0000 000</t>
  </si>
  <si>
    <t>114 02000 00 0000 410</t>
  </si>
  <si>
    <t>114 06000 00 0000 430</t>
  </si>
  <si>
    <t>2 00 00000 00 0000 000</t>
  </si>
  <si>
    <t>2 02 00000 00 0000 000</t>
  </si>
  <si>
    <t>в том числе:</t>
  </si>
  <si>
    <t>Прочие субсидии бюджетам муниципальных районов</t>
  </si>
  <si>
    <t>из них:</t>
  </si>
  <si>
    <t>Субсидии бюджетам муниципальных образований на развитие территориального общественного самоуправления в Архангельской области</t>
  </si>
  <si>
    <t>Субсидия на софинансирование вопросов местного значения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</si>
  <si>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</si>
  <si>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Осуществление государственных полномочий в сфере охраны труда</t>
  </si>
  <si>
    <t>Осуществление государственных полномочий в сфере административных правонарушений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</si>
  <si>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приравененных к ним местностей</t>
  </si>
  <si>
    <t>Осуществление государственных полномочий по формированию торгового реестра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</si>
  <si>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</si>
  <si>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</si>
  <si>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 бюджетам муниципальных районов</t>
  </si>
  <si>
    <t>в том числе:</t>
  </si>
  <si>
    <t>Субвенции бюджетам муниципальных образований на реализацию основных общеобразовательных программ</t>
  </si>
  <si>
    <t>Иные межбюджетные трансферты</t>
  </si>
  <si>
    <t>Всего доходов</t>
  </si>
  <si>
    <t>НАЛОГИ НА СОВОКУПНЫЙ ДОХОД</t>
  </si>
  <si>
    <t>Проект решения о внесении изменений</t>
  </si>
  <si>
    <t>Отклонения</t>
  </si>
  <si>
    <r>
      <t xml:space="preserve">Денежные взыскания (штрафы) за нарушение законодательства Российской Федерации об </t>
    </r>
    <r>
      <rPr>
        <vertAlign val="subscript"/>
        <sz val="9"/>
        <rFont val="Times New Roman"/>
        <family val="1"/>
        <charset val="204"/>
      </rPr>
      <t>N</t>
    </r>
    <r>
      <rPr>
        <sz val="9"/>
        <rFont val="Times New Roman"/>
        <family val="1"/>
        <charset val="204"/>
      </rPr>
      <t xml:space="preserve"> административных правонарушениях, предусмотренные статьей 20.25 Кодекса Российской Федерации об административных правонарушениях</t>
    </r>
  </si>
  <si>
    <t xml:space="preserve">                      Анализ доходной части бюджета муниципального образования </t>
  </si>
  <si>
    <t>Дотации бюджетам субъектов Российской Федерации</t>
  </si>
  <si>
    <t>Субвенции бюджетам субъектов Российской Федерации</t>
  </si>
  <si>
    <t>Субсидии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работающих в сельских населенных пунктах, рабочих поселках (поселках городского типа)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</si>
  <si>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</si>
  <si>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Межбюджетные трансферты на возмещение расходов, связанных с реализацие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населённых пунктах</t>
  </si>
  <si>
    <t>Осуществление государственных полномочий по финансовому обеспечению оплаты набора продуктов питания в оздоровительных лагерях с дгневным пребыванием детей</t>
  </si>
  <si>
    <t>Субвенции на выравнивание бюджетной обеспеченности поселений Архангельской области</t>
  </si>
  <si>
    <t>Субвенции бюджетам муниципальных образований на       обепечение предоставления жилых помещений детям-сиротам и детям, оставшимся без попечительства родителей, лицам из их числа по договорам найма специализированных жилых помещений</t>
  </si>
  <si>
    <t>Субвенции на осуществление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</si>
  <si>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>Суммы по искам о возмещении вреда, причинённого окружающей среде</t>
  </si>
  <si>
    <t>116 35000 00 0000 140</t>
  </si>
  <si>
    <t>2 02 10000 00 0000 150</t>
  </si>
  <si>
    <t>2 02 20000 00 0000 150</t>
  </si>
  <si>
    <t>2 02 20216 05 0000 150</t>
  </si>
  <si>
    <t>Прочие неналоговые доходы</t>
  </si>
  <si>
    <t>117 00000 00 0000 000</t>
  </si>
  <si>
    <t>116 90000 00 0000 140</t>
  </si>
  <si>
    <t>116 43000 01 0000 140</t>
  </si>
  <si>
    <t>117 05000 00 0000 180</t>
  </si>
  <si>
    <t>Единая субвенция бюджетам муниципальных районов</t>
  </si>
  <si>
    <t>2 02 30000 00 0000 150</t>
  </si>
  <si>
    <t>116 00000 00 0000 000</t>
  </si>
  <si>
    <t>113 00000 00 0000 000</t>
  </si>
  <si>
    <t>112 01000 01 0000 120</t>
  </si>
  <si>
    <t>112 00000 00 0000 000</t>
  </si>
  <si>
    <t>111 05030 00 0000 120</t>
  </si>
  <si>
    <t>111 05020 00 0000 120</t>
  </si>
  <si>
    <t>111 05010 00 0000 120</t>
  </si>
  <si>
    <t>111 00000 00 0000 000</t>
  </si>
  <si>
    <t>108 07000 01 0000 110</t>
  </si>
  <si>
    <t>108 03000 01 0000 110</t>
  </si>
  <si>
    <t>108 00000 00 0000 000</t>
  </si>
  <si>
    <t>105 04000 02'0000 110</t>
  </si>
  <si>
    <t>105 03000 01 0000 110</t>
  </si>
  <si>
    <t>105 02000 02 0000 110</t>
  </si>
  <si>
    <t>105 00000 00 0000 000</t>
  </si>
  <si>
    <t>103 02000 01 0000 110</t>
  </si>
  <si>
    <t>103 00000 00 0000 000</t>
  </si>
  <si>
    <t>101 02000 01 0000 110</t>
  </si>
  <si>
    <t>101 00000 00 0000 000</t>
  </si>
  <si>
    <t>100 00000 00 0000 000</t>
  </si>
  <si>
    <t>Межбюджетные трансферты на обеспечение софинансирования за счёт местных бюджетов на обустройство парковых и реакреционных зон</t>
  </si>
  <si>
    <t>113 02000 00 0000 130</t>
  </si>
  <si>
    <t>Субсидии бюджетам муниципальных районов на обеспечение мероприятий по переселению гражданиз аварийного жилищного фонда за счёт средств, поступивших от гос. Корпорации-Фонда содействия реформированию жилищного коммунального хозяйства</t>
  </si>
  <si>
    <t>Субсидии бюджетам муниципальных районов на обеспечение мероприятий по переселению гражданиз аварийного жилищного фонда за счёт средств бюджетов</t>
  </si>
  <si>
    <t>2 02 25027 05 0000 151</t>
  </si>
  <si>
    <t>Субсидии бюджетам муниципальных районов на создание в общеобразовательных организациях условий для занятий физической культурой и спортом</t>
  </si>
  <si>
    <t>2 02 25097 05 0000 150</t>
  </si>
  <si>
    <t>Субсидии бюджетам муниципальных районов на реализацию мероприятий по обеспечению жильём молодых семей</t>
  </si>
  <si>
    <t xml:space="preserve"> Субсидии бюджетам бюджетной системы Российской Федерации (межбюджетные субсидии)</t>
  </si>
  <si>
    <t>Субсидии по созданию в дошкольных общеобразовательных организациях условий для получения детьми-инвалидами качественного образования в рамках гос.программы "Развитие образования и науки Архангельской области (2013-2025 годы)"</t>
  </si>
  <si>
    <t>На комплектование книжных фондов библиотек</t>
  </si>
  <si>
    <t>На обустройство объектов городской инфраструктуры, парковых и рекреационных зон</t>
  </si>
  <si>
    <t>На оснащение муниципальных образовательных организаций спец. транспортными средствами</t>
  </si>
  <si>
    <t>На ремонт зданий муниципальных учреждений культуры</t>
  </si>
  <si>
    <t>Субсидии местным бюджетам на установку ограждений территории муниципальных образовательных организаций</t>
  </si>
  <si>
    <t xml:space="preserve">           Возмещение расходов, связанных с реализацией мер                                                                                                                                                                                                                                                                            социальной поддножки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населённых пунктах</t>
  </si>
  <si>
    <t>Межбюджетные трансферты в целях поощрения за прирост поступления в областной бюджет налога, взимаемого в связи с применением упрощённой системы налогообложения</t>
  </si>
  <si>
    <t>Возврат остатков субсидий, субвенций и иных межбюджетных трансфертов, имеющих целевое назначение, прошлых лет</t>
  </si>
  <si>
    <t>219 00000 00 0000 150</t>
  </si>
  <si>
    <t>Возврат остатков субсидий на поддержку отрасли культуры из бюджетов муниципальных районов</t>
  </si>
  <si>
    <t>219 25519 05 0000 150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</si>
  <si>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</si>
  <si>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219 60010 05 0000 150</t>
  </si>
  <si>
    <t>Субсидии на реализацию муниципальных программ, поддержки социально ориентированных некоммерческих организаций</t>
  </si>
  <si>
    <t>Субсидии на реализацию мероприятий по содействию трудоустройства несовершеннолетних граждан на территории Архангельской области</t>
  </si>
  <si>
    <t>Субсидии бюджетам муниципальных районов на поддержку отрасли культуры</t>
  </si>
  <si>
    <t>Субсидии на укрепление материально-технической базы муниципальных дошкольных образовательных организаций</t>
  </si>
  <si>
    <t xml:space="preserve">    Дотации бюджетам муниципальных районов на поддержку мер по                     обеспечению сбалансированности бюджетов</t>
  </si>
  <si>
    <t>На проведение ремонтных работ на пассажирских судах водного транспорта</t>
  </si>
  <si>
    <t>На капитальный ремонт парома "Куростров"</t>
  </si>
  <si>
    <t>На актуализацию и расширение экспозиции в музее М.В. Ломоносова в с. Ломоносово Холмогорского района Архангельской области</t>
  </si>
  <si>
    <t>осуществление государственных полномочий по выплате вознаграждений профессиональным опекунам на 2020 год и плановый период 2021 и 2022 годов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</si>
  <si>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</si>
  <si>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муниципальных районов на поддержку государственной программы субъектов Российской Федерации и муниципальных программ фрмирования современной городской среды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</si>
  <si>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</si>
  <si>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на обеспечение комплексного развития сельских территорий</t>
  </si>
  <si>
    <t>Субсидия на реализацию мероприятий по улучшению жилищных условий граждан, проживающих в сельской местности, в том числе молодых семей и молодых специалистов</t>
  </si>
  <si>
    <t xml:space="preserve">    ПРОЧИЕ НЕНАЛОГОВЫЕ ДОХОДЫ</t>
  </si>
  <si>
    <t xml:space="preserve">    Безвозмездные поступления от других бюджетов бюджетной          системы Российской Федерации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</si>
  <si>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</si>
  <si>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на проведение Всероссийской переписи населения 2020 год</t>
  </si>
  <si>
    <t>2 02 35118 05 0000 150</t>
  </si>
  <si>
    <t xml:space="preserve">  2 02 35 469 05 0000 150</t>
  </si>
  <si>
    <t>Субсидии бюджетам муниципальных районов на осуществление дорожной деятельности</t>
  </si>
  <si>
    <t>2 02 39999 05 0000 150</t>
  </si>
  <si>
    <t>2 02 40000 00 0000 150</t>
  </si>
  <si>
    <t>Возврат остатков субсидий на реализацию мероприятий по устойчивому развитию сельских территорий из бюджета субъекта РФ</t>
  </si>
  <si>
    <t>Возврат остатков субсидий, субвенций и иных  от возврата остатков субсидий, субвенций и иных межбюджетных трансфертов бюджетами бюджетной системы РФмежбюджетных трансфертов, имеющих целевое назначение, прошлых лет</t>
  </si>
  <si>
    <t>Доходы бюджетов бюджетной системы РФ от возврата бюджетами бюджетной системы РФ остатков субсидий, субвенций и иных межбюджетных трансфертов</t>
  </si>
  <si>
    <t xml:space="preserve">    Прочие межбюджетные трансферты, передаваемые бюджетам         муниципальных районов</t>
  </si>
  <si>
    <t>219 255 19 05 0000 150</t>
  </si>
  <si>
    <t>Возврат остатков субсидий на обеспечение развития и укрепления материально-технической базы домов культуры</t>
  </si>
  <si>
    <t>Прочие безвозмездные поступления</t>
  </si>
  <si>
    <t>2 02 27112 05 0000 150</t>
  </si>
  <si>
    <t>Субсидии на строительство и реконструкцию объектов питьевого водоснабжения</t>
  </si>
  <si>
    <t>Возврат остатков субсидий на содержание мест (площадок) накопления твёрдых коммунальных отходов</t>
  </si>
  <si>
    <t>219 29999 05 0000 150</t>
  </si>
  <si>
    <t>219 25567 05 0000 150</t>
  </si>
  <si>
    <t>Субвенции муниципальным образованиям на ежемесячное денежное вознаграждение за классное руководство пед. Работникам государственных и муниципальных общеобразовательных учреждений</t>
  </si>
  <si>
    <t>Субсидии на организацию бесплатного горячего питания обучающихся, получающих начальное образование</t>
  </si>
  <si>
    <t>Налог, взимаемый в связи с применением упрощённой системы налогообложения</t>
  </si>
  <si>
    <t>105 01000 01 0000 110</t>
  </si>
  <si>
    <t>Субвенции бюджетам сельских поселений на осуществление первичного воинского учёта на территориях, где отсутствуют военные комиссариаты</t>
  </si>
  <si>
    <t>2 02 35469 05 0000 150</t>
  </si>
  <si>
    <t>Субвенции бюджетам муниципальных образований на ежемесячное денежное вознаграждение за классное руководство пед. Работникам гос. и муниципальных общеобразовательных организаций</t>
  </si>
  <si>
    <t>2 07 00000 05 0000 150</t>
  </si>
  <si>
    <t>2 18 00000 00 0000 150</t>
  </si>
  <si>
    <t>2 19 00000 00 0000 150</t>
  </si>
  <si>
    <t>2 19 25467 05 0000 150</t>
  </si>
  <si>
    <t>Административные штрафы, установленные Кодексом РФ об административных правонарушениях</t>
  </si>
  <si>
    <t>116 01000 01 0000 140</t>
  </si>
  <si>
    <t>116 07000 00 0000 140</t>
  </si>
  <si>
    <t>Штрафы, неустойки, пени, уплаченные в соответствии с договором в случае его неисполннеия</t>
  </si>
  <si>
    <t>Субсидиина софинансирование расходных обязательств субъектов Российской субъектов Российской  Федерации, связанных с реализацией федеральной целевой программы "Увековечение памяти погибших при защите отечества на 2019-2024 годы"</t>
  </si>
  <si>
    <t>2 02 25299 05 0000 150</t>
  </si>
  <si>
    <t>платежи в целях возмещения причинённого ущерба (убытков)</t>
  </si>
  <si>
    <t>116 10000 00 0000 140</t>
  </si>
  <si>
    <t>111 05000 00 0000 120</t>
  </si>
  <si>
    <t>116 11000 01 0000 140</t>
  </si>
  <si>
    <t>платежи, уплачиваемые в целях возмещения вреда</t>
  </si>
  <si>
    <t xml:space="preserve">  2 02 15002 05 0000 150</t>
  </si>
  <si>
    <t>Возврат остатков субсидий, субвенций и иных межбюджетных транфертов, имеющих целевое назначение, прошлых лет</t>
  </si>
  <si>
    <t>НАЛОГИ НА ИМУЩЕСТВО</t>
  </si>
  <si>
    <t>Налог на имущество физических лиц</t>
  </si>
  <si>
    <t>106 00000 00 000 000</t>
  </si>
  <si>
    <t>106 01000 00 0000 110</t>
  </si>
  <si>
    <t>Транспортный налог с физических лиц</t>
  </si>
  <si>
    <t>106 04000 00 0000 110</t>
  </si>
  <si>
    <t>Земельный налог</t>
  </si>
  <si>
    <t>106 06000 00 0000 110</t>
  </si>
  <si>
    <t>Дотации бюджетам муниципальных округов на выравнивание бюджетной обеспеченности</t>
  </si>
  <si>
    <t>2 02 15001 14 0000 150</t>
  </si>
  <si>
    <t>2 02 25304 14 0000 150</t>
  </si>
  <si>
    <t>2 02 20299 14 0000 150</t>
  </si>
  <si>
    <t>2 02 20302 14 0000 150</t>
  </si>
  <si>
    <t>2 02 25519 14 0000 150</t>
  </si>
  <si>
    <t xml:space="preserve"> 2 02 35082 14 0000 150</t>
  </si>
  <si>
    <t>2 02 30024 14 0000 150</t>
  </si>
  <si>
    <t xml:space="preserve"> 2 02 35120 14 0000 150</t>
  </si>
  <si>
    <t>2 02 30029 14 0000 150</t>
  </si>
  <si>
    <t xml:space="preserve"> 2 02 39998 14 0000 150</t>
  </si>
  <si>
    <t>2 02 35303 14 0000 150</t>
  </si>
  <si>
    <t>2 02 35118 14 0000 150</t>
  </si>
  <si>
    <t>2 02 49999 14 0000 150</t>
  </si>
  <si>
    <t>Доходы отп родажи земельных участков, находящихся в государственной и муниципальной собственности</t>
  </si>
  <si>
    <t>2 02 25497 14 0000 150</t>
  </si>
  <si>
    <t>2 02 25576 14 0000 150</t>
  </si>
  <si>
    <t>2 02 25555 14 0000 150</t>
  </si>
  <si>
    <t>2 02 25243 14 0000 150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</si>
  <si>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населённых пунктах с числом жителей до 50 тыс. человек</t>
  </si>
  <si>
    <t>2 02 25467 14 0000 150</t>
  </si>
  <si>
    <t>2 02 29999 14 0000 150</t>
  </si>
  <si>
    <t>Субсидии бюджетам муниципальных округов на реализацию мероприятий по обеспечению жильём молодых семей</t>
  </si>
  <si>
    <t xml:space="preserve">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</si>
  <si>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202 45179 14 0000 150</t>
  </si>
  <si>
    <t xml:space="preserve">                             «Холмогорский муниципальный район» на 2024 год</t>
  </si>
  <si>
    <t xml:space="preserve"> </t>
  </si>
  <si>
    <t>Государственная пошлина за совершение нотариальных действий</t>
  </si>
  <si>
    <t>108 04000 01 0000 110</t>
  </si>
  <si>
    <t>Доходы. Получаемые в виде арендной либо иной платы за передачу в возмездное пользование государственного и муниципального имущества</t>
  </si>
  <si>
    <t>Доходы от компенсации затрат государства</t>
  </si>
  <si>
    <t>Административные штрафы, установленные Кодексом РФ об админмистративных правонарушениях</t>
  </si>
  <si>
    <t>Дотации бюджетам муниципальных округов на поддержку мер по обеспечению сбалансированности бюджетов</t>
  </si>
  <si>
    <t>2 02 15002 14 0000 150</t>
  </si>
  <si>
    <t>2 02 25513 14 0000 150</t>
  </si>
  <si>
    <t xml:space="preserve">    Субсидии на развитие сети учреждений культурно-досугового типа</t>
  </si>
  <si>
    <t>Субвенции бюджетам муниципальных округов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</si>
  <si>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</si>
  <si>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2 19 60010 140000 150</t>
  </si>
  <si>
    <t>2 19 00000 000000 150</t>
  </si>
  <si>
    <t>Возврат остатков субсидий на обеспечение комплексного развития сельских территорий из бюджетов муниципальных округов</t>
  </si>
  <si>
    <t>2 19 25576 140000 150</t>
  </si>
  <si>
    <t>Приложение 1</t>
  </si>
  <si>
    <t>(тыс. руб.)</t>
  </si>
  <si>
    <t>Утверждено решением о бюджете на 2024 и плановый период 2025 и 2026 годов от 20.09.2024г. № 135</t>
  </si>
  <si>
    <t>111 09000 00 0000 120</t>
  </si>
  <si>
    <t>116 02000 02 0000 140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</si>
  <si>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</t>
  </si>
  <si>
    <t>2 02 45050 14 0000 150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</si>
</sst>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_ ;\-#,##0.00\ "/>
  </numFmts>
  <fonts count="12" x14ac:knownFonts="1">
    <font>
      <sz val="10"/>
      <name val="Arial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vertAlign val="subscript"/>
      <sz val="9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165" fontId="1" fillId="0" borderId="0" applyFont="0" applyFill="0" applyBorder="0" applyAlignment="0" applyProtection="0"/>
  </cellStyleXfs>
  <cellXfs count="52">
    <xf numFmtId="0" fontId="1" fillId="0" borderId="0" xfId="0" applyNumberFormat="1" applyFont="1" applyFill="1" applyBorder="1" applyAlignment="1" applyProtection="1">
      <alignment vertical="top"/>
    </xf>
    <xf numFmtId="2" fontId="1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2" fontId="3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horizontal="left" vertical="top" indent="1"/>
    </xf>
    <xf numFmtId="4" fontId="5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vertical="top" wrapText="1" indent="2"/>
    </xf>
    <xf numFmtId="4" fontId="3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vertical="top" indent="2"/>
    </xf>
    <xf numFmtId="0" fontId="5" fillId="0" borderId="1" xfId="0" applyNumberFormat="1" applyFont="1" applyFill="1" applyBorder="1" applyAlignment="1" applyProtection="1">
      <alignment horizontal="left" vertical="top"/>
    </xf>
    <xf numFmtId="0" fontId="7" fillId="0" borderId="1" xfId="0" applyNumberFormat="1" applyFont="1" applyFill="1" applyBorder="1" applyAlignment="1" applyProtection="1">
      <alignment horizontal="left" vertical="top" wrapText="1" indent="2"/>
    </xf>
    <xf numFmtId="0" fontId="3" fillId="0" borderId="0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left" vertical="top" indent="1"/>
    </xf>
    <xf numFmtId="0" fontId="3" fillId="0" borderId="2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left" vertical="top" wrapText="1" indent="1"/>
    </xf>
    <xf numFmtId="0" fontId="3" fillId="0" borderId="1" xfId="0" applyNumberFormat="1" applyFont="1" applyFill="1" applyBorder="1" applyAlignment="1" applyProtection="1">
      <alignment horizontal="left" vertical="top" indent="15"/>
    </xf>
    <xf numFmtId="166" fontId="5" fillId="0" borderId="1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left" vertical="top"/>
    </xf>
    <xf numFmtId="2" fontId="2" fillId="0" borderId="1" xfId="0" applyNumberFormat="1" applyFont="1" applyFill="1" applyBorder="1" applyAlignment="1" applyProtection="1">
      <alignment horizontal="center" vertical="center" wrapText="1"/>
    </xf>
    <xf numFmtId="166" fontId="1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165" fontId="3" fillId="0" borderId="2" xfId="1" applyFont="1" applyFill="1" applyBorder="1" applyAlignment="1" applyProtection="1">
      <alignment horizontal="center" vertical="center"/>
    </xf>
    <xf numFmtId="4" fontId="3" fillId="0" borderId="2" xfId="0" applyNumberFormat="1" applyFont="1" applyFill="1" applyBorder="1" applyAlignment="1" applyProtection="1">
      <alignment horizontal="center" vertical="top"/>
    </xf>
    <xf numFmtId="3" fontId="3" fillId="0" borderId="1" xfId="0" applyNumberFormat="1" applyFont="1" applyFill="1" applyBorder="1" applyAlignment="1" applyProtection="1">
      <alignment horizontal="center" vertical="top"/>
    </xf>
    <xf numFmtId="4" fontId="7" fillId="0" borderId="2" xfId="0" applyNumberFormat="1" applyFont="1" applyFill="1" applyBorder="1" applyAlignment="1" applyProtection="1">
      <alignment horizontal="center" vertical="top"/>
    </xf>
    <xf numFmtId="0" fontId="3" fillId="0" borderId="2" xfId="0" applyNumberFormat="1" applyFont="1" applyFill="1" applyBorder="1" applyAlignment="1" applyProtection="1">
      <alignment horizontal="left" vertical="top" wrapText="1" indent="2"/>
    </xf>
    <xf numFmtId="4" fontId="5" fillId="0" borderId="1" xfId="0" applyNumberFormat="1" applyFont="1" applyFill="1" applyBorder="1" applyAlignment="1" applyProtection="1">
      <alignment horizontal="center" vertical="center"/>
    </xf>
    <xf numFmtId="164" fontId="3" fillId="0" borderId="2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wrapText="1" indent="1"/>
    </xf>
    <xf numFmtId="0" fontId="7" fillId="0" borderId="1" xfId="0" applyNumberFormat="1" applyFont="1" applyFill="1" applyBorder="1" applyAlignment="1" applyProtection="1">
      <alignment horizontal="left" vertical="top" wrapText="1" indent="3"/>
    </xf>
    <xf numFmtId="166" fontId="3" fillId="0" borderId="1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horizontal="left" vertical="top" wrapText="1"/>
    </xf>
    <xf numFmtId="4" fontId="5" fillId="0" borderId="2" xfId="0" applyNumberFormat="1" applyFont="1" applyFill="1" applyBorder="1" applyAlignment="1" applyProtection="1">
      <alignment horizontal="center" vertical="top"/>
    </xf>
    <xf numFmtId="4" fontId="3" fillId="0" borderId="1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horizontal="left"/>
    </xf>
    <xf numFmtId="0" fontId="7" fillId="0" borderId="1" xfId="0" applyNumberFormat="1" applyFont="1" applyFill="1" applyBorder="1" applyAlignment="1" applyProtection="1">
      <alignment horizontal="left" vertical="top" wrapText="1"/>
    </xf>
    <xf numFmtId="166" fontId="7" fillId="0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left" vertical="top" wrapText="1" indent="2"/>
    </xf>
    <xf numFmtId="0" fontId="5" fillId="0" borderId="2" xfId="0" applyNumberFormat="1" applyFont="1" applyFill="1" applyBorder="1" applyAlignment="1" applyProtection="1">
      <alignment horizontal="left" vertical="top" wrapText="1" indent="2"/>
    </xf>
    <xf numFmtId="0" fontId="5" fillId="0" borderId="1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vertical="top" wrapText="1"/>
    </xf>
    <xf numFmtId="4" fontId="3" fillId="2" borderId="2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165" fontId="5" fillId="0" borderId="1" xfId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indent="15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1.xml"/><Relationship Id="rId13" Type="http://schemas.microsoft.com/office/2017/10/relationships/person" Target="persons/person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12" Type="http://schemas.microsoft.com/office/2017/10/relationships/person" Target="persons/person5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microsoft.com/office/2017/10/relationships/person" Target="persons/person3.xml"/><Relationship Id="rId5" Type="http://schemas.openxmlformats.org/officeDocument/2006/relationships/calcChain" Target="calcChain.xml"/><Relationship Id="rId10" Type="http://schemas.microsoft.com/office/2017/10/relationships/person" Target="persons/person2.xml"/><Relationship Id="rId4" Type="http://schemas.openxmlformats.org/officeDocument/2006/relationships/sharedStrings" Target="sharedStrings.xml"/><Relationship Id="rId9" Type="http://schemas.microsoft.com/office/2017/10/relationships/person" Target="persons/person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persons/person5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1"/>
  <sheetViews>
    <sheetView tabSelected="1" view="pageLayout" topLeftCell="A120" zoomScale="125" zoomScaleNormal="175" zoomScalePageLayoutView="125" workbookViewId="0">
      <selection activeCell="E110" sqref="E110"/>
    </sheetView>
  </sheetViews>
  <sheetFormatPr defaultRowHeight="12.75" x14ac:dyDescent="0.2"/>
  <cols>
    <col min="1" max="1" width="52.28515625" style="12" customWidth="1"/>
    <col min="2" max="2" width="18" style="12" customWidth="1"/>
    <col min="3" max="3" width="13.5703125" style="12" customWidth="1"/>
    <col min="4" max="4" width="12.5703125" style="12" customWidth="1"/>
    <col min="5" max="5" width="13" style="12" customWidth="1"/>
    <col min="6" max="6" width="14.28515625" customWidth="1"/>
  </cols>
  <sheetData>
    <row r="1" spans="1:5" ht="16.5" x14ac:dyDescent="0.2">
      <c r="A1" s="22" t="s">
        <v>58</v>
      </c>
    </row>
    <row r="2" spans="1:5" ht="16.5" x14ac:dyDescent="0.2">
      <c r="A2" s="23" t="s">
        <v>215</v>
      </c>
    </row>
    <row r="3" spans="1:5" ht="16.5" x14ac:dyDescent="0.2">
      <c r="A3" s="23"/>
      <c r="C3" s="48" t="s">
        <v>232</v>
      </c>
      <c r="D3" s="48" t="s">
        <v>233</v>
      </c>
    </row>
    <row r="4" spans="1:5" ht="88.9" customHeight="1" x14ac:dyDescent="0.2">
      <c r="A4" s="21" t="s">
        <v>0</v>
      </c>
      <c r="B4" s="21" t="s">
        <v>21</v>
      </c>
      <c r="C4" s="26" t="s">
        <v>234</v>
      </c>
      <c r="D4" s="24" t="s">
        <v>55</v>
      </c>
      <c r="E4" s="3" t="s">
        <v>56</v>
      </c>
    </row>
    <row r="5" spans="1:5" s="2" customFormat="1" ht="12" x14ac:dyDescent="0.2">
      <c r="A5" s="13" t="s">
        <v>1</v>
      </c>
      <c r="B5" s="13" t="s">
        <v>22</v>
      </c>
      <c r="C5" s="13">
        <v>3</v>
      </c>
      <c r="D5" s="13">
        <v>4</v>
      </c>
      <c r="E5" s="13">
        <v>5</v>
      </c>
    </row>
    <row r="6" spans="1:5" x14ac:dyDescent="0.2">
      <c r="A6" s="4" t="s">
        <v>2</v>
      </c>
      <c r="B6" s="14" t="s">
        <v>99</v>
      </c>
      <c r="C6" s="6">
        <f>C7+C25</f>
        <v>251479.6</v>
      </c>
      <c r="D6" s="6">
        <f>D7+D25</f>
        <v>258604.79999999999</v>
      </c>
      <c r="E6" s="20">
        <f>D6-C6</f>
        <v>7125.1999999999825</v>
      </c>
    </row>
    <row r="7" spans="1:5" x14ac:dyDescent="0.2">
      <c r="A7" s="10" t="s">
        <v>3</v>
      </c>
      <c r="B7" s="15"/>
      <c r="C7" s="6">
        <f>C8+C10+C12+C21+C17</f>
        <v>201280</v>
      </c>
      <c r="D7" s="6">
        <f>D8+D10+D12+D21+D17</f>
        <v>202280</v>
      </c>
      <c r="E7" s="20">
        <f t="shared" ref="E7:E77" si="0">D7-C7</f>
        <v>1000</v>
      </c>
    </row>
    <row r="8" spans="1:5" x14ac:dyDescent="0.2">
      <c r="A8" s="16" t="s">
        <v>4</v>
      </c>
      <c r="B8" s="13" t="s">
        <v>98</v>
      </c>
      <c r="C8" s="50">
        <v>128736</v>
      </c>
      <c r="D8" s="50">
        <v>128736</v>
      </c>
      <c r="E8" s="36">
        <f>D8-C8</f>
        <v>0</v>
      </c>
    </row>
    <row r="9" spans="1:5" x14ac:dyDescent="0.2">
      <c r="A9" s="9" t="s">
        <v>5</v>
      </c>
      <c r="B9" s="13" t="s">
        <v>97</v>
      </c>
      <c r="C9" s="27">
        <v>128736</v>
      </c>
      <c r="D9" s="27">
        <v>128736</v>
      </c>
      <c r="E9" s="36">
        <f t="shared" si="0"/>
        <v>0</v>
      </c>
    </row>
    <row r="10" spans="1:5" ht="27.6" customHeight="1" x14ac:dyDescent="0.2">
      <c r="A10" s="18" t="s">
        <v>6</v>
      </c>
      <c r="B10" s="14" t="s">
        <v>96</v>
      </c>
      <c r="C10" s="6">
        <f>C11</f>
        <v>18803</v>
      </c>
      <c r="D10" s="6">
        <f>D11</f>
        <v>18803</v>
      </c>
      <c r="E10" s="20">
        <f t="shared" si="0"/>
        <v>0</v>
      </c>
    </row>
    <row r="11" spans="1:5" ht="24" x14ac:dyDescent="0.2">
      <c r="A11" s="7" t="s">
        <v>7</v>
      </c>
      <c r="B11" s="13" t="s">
        <v>95</v>
      </c>
      <c r="C11" s="28">
        <v>18803</v>
      </c>
      <c r="D11" s="28">
        <v>18803</v>
      </c>
      <c r="E11" s="36">
        <f t="shared" si="0"/>
        <v>0</v>
      </c>
    </row>
    <row r="12" spans="1:5" x14ac:dyDescent="0.2">
      <c r="A12" s="16" t="s">
        <v>54</v>
      </c>
      <c r="B12" s="14" t="s">
        <v>94</v>
      </c>
      <c r="C12" s="6">
        <f>C14+C15+C16+C13</f>
        <v>15734</v>
      </c>
      <c r="D12" s="6">
        <f>D14+D15+D16+D13</f>
        <v>15734</v>
      </c>
      <c r="E12" s="20">
        <f t="shared" si="0"/>
        <v>0</v>
      </c>
    </row>
    <row r="13" spans="1:5" ht="24" x14ac:dyDescent="0.2">
      <c r="A13" s="18" t="s">
        <v>160</v>
      </c>
      <c r="B13" s="13" t="s">
        <v>161</v>
      </c>
      <c r="C13" s="28">
        <v>10493</v>
      </c>
      <c r="D13" s="28">
        <v>10493</v>
      </c>
      <c r="E13" s="36">
        <v>0</v>
      </c>
    </row>
    <row r="14" spans="1:5" ht="0.75" customHeight="1" x14ac:dyDescent="0.2">
      <c r="A14" s="7" t="s">
        <v>8</v>
      </c>
      <c r="B14" s="13" t="s">
        <v>93</v>
      </c>
      <c r="C14" s="28"/>
      <c r="D14" s="28"/>
      <c r="E14" s="36">
        <f t="shared" si="0"/>
        <v>0</v>
      </c>
    </row>
    <row r="15" spans="1:5" x14ac:dyDescent="0.2">
      <c r="A15" s="9" t="s">
        <v>9</v>
      </c>
      <c r="B15" s="13" t="s">
        <v>92</v>
      </c>
      <c r="C15" s="28">
        <v>2619</v>
      </c>
      <c r="D15" s="28">
        <v>2619</v>
      </c>
      <c r="E15" s="36">
        <f t="shared" si="0"/>
        <v>0</v>
      </c>
    </row>
    <row r="16" spans="1:5" ht="24" x14ac:dyDescent="0.2">
      <c r="A16" s="7" t="s">
        <v>10</v>
      </c>
      <c r="B16" s="13" t="s">
        <v>91</v>
      </c>
      <c r="C16" s="28">
        <v>2622</v>
      </c>
      <c r="D16" s="28">
        <v>2622</v>
      </c>
      <c r="E16" s="36">
        <f t="shared" si="0"/>
        <v>0</v>
      </c>
    </row>
    <row r="17" spans="1:6" x14ac:dyDescent="0.2">
      <c r="A17" s="7" t="s">
        <v>182</v>
      </c>
      <c r="B17" s="14" t="s">
        <v>184</v>
      </c>
      <c r="C17" s="38">
        <f>C18+C19+C20</f>
        <v>34039</v>
      </c>
      <c r="D17" s="38">
        <f>D18+D19+D20</f>
        <v>34039</v>
      </c>
      <c r="E17" s="36">
        <f>D17-C17</f>
        <v>0</v>
      </c>
    </row>
    <row r="18" spans="1:6" x14ac:dyDescent="0.2">
      <c r="A18" s="7" t="s">
        <v>183</v>
      </c>
      <c r="B18" s="13" t="s">
        <v>185</v>
      </c>
      <c r="C18" s="28">
        <v>4704</v>
      </c>
      <c r="D18" s="28">
        <v>4704</v>
      </c>
      <c r="E18" s="36">
        <f>D18-C18</f>
        <v>0</v>
      </c>
    </row>
    <row r="19" spans="1:6" x14ac:dyDescent="0.2">
      <c r="A19" s="7" t="s">
        <v>186</v>
      </c>
      <c r="B19" s="13" t="s">
        <v>187</v>
      </c>
      <c r="C19" s="28">
        <v>19800</v>
      </c>
      <c r="D19" s="28">
        <v>19800</v>
      </c>
      <c r="E19" s="36">
        <f>D19-C19</f>
        <v>0</v>
      </c>
    </row>
    <row r="20" spans="1:6" x14ac:dyDescent="0.2">
      <c r="A20" s="7" t="s">
        <v>188</v>
      </c>
      <c r="B20" s="13" t="s">
        <v>189</v>
      </c>
      <c r="C20" s="28">
        <v>9535</v>
      </c>
      <c r="D20" s="28">
        <v>9535</v>
      </c>
      <c r="E20" s="36">
        <f>D21-C21</f>
        <v>1000</v>
      </c>
    </row>
    <row r="21" spans="1:6" x14ac:dyDescent="0.2">
      <c r="A21" s="16" t="s">
        <v>11</v>
      </c>
      <c r="B21" s="14" t="s">
        <v>90</v>
      </c>
      <c r="C21" s="6">
        <f>C22+C24+C23</f>
        <v>3968</v>
      </c>
      <c r="D21" s="6">
        <f>D22+D24+D23</f>
        <v>4968</v>
      </c>
      <c r="E21" s="20">
        <f t="shared" si="0"/>
        <v>1000</v>
      </c>
    </row>
    <row r="22" spans="1:6" ht="12.75" customHeight="1" x14ac:dyDescent="0.2">
      <c r="A22" s="7" t="s">
        <v>12</v>
      </c>
      <c r="B22" s="13" t="s">
        <v>89</v>
      </c>
      <c r="C22" s="28">
        <v>3191</v>
      </c>
      <c r="D22" s="28">
        <v>4191</v>
      </c>
      <c r="E22" s="36">
        <f t="shared" si="0"/>
        <v>1000</v>
      </c>
      <c r="F22" s="1"/>
    </row>
    <row r="23" spans="1:6" ht="12.75" customHeight="1" x14ac:dyDescent="0.2">
      <c r="A23" s="7" t="s">
        <v>217</v>
      </c>
      <c r="B23" s="13" t="s">
        <v>218</v>
      </c>
      <c r="C23" s="28">
        <v>137</v>
      </c>
      <c r="D23" s="28">
        <v>137</v>
      </c>
      <c r="E23" s="36">
        <f t="shared" si="0"/>
        <v>0</v>
      </c>
      <c r="F23" s="1"/>
    </row>
    <row r="24" spans="1:6" ht="26.25" customHeight="1" x14ac:dyDescent="0.2">
      <c r="A24" s="7" t="s">
        <v>13</v>
      </c>
      <c r="B24" s="13" t="s">
        <v>88</v>
      </c>
      <c r="C24" s="28">
        <v>640</v>
      </c>
      <c r="D24" s="28">
        <v>640</v>
      </c>
      <c r="E24" s="36">
        <f t="shared" si="0"/>
        <v>0</v>
      </c>
    </row>
    <row r="25" spans="1:6" x14ac:dyDescent="0.2">
      <c r="A25" s="10" t="s">
        <v>14</v>
      </c>
      <c r="B25" s="15"/>
      <c r="C25" s="32">
        <f>C26+C32+C34+C37+C41+C50</f>
        <v>50199.6</v>
      </c>
      <c r="D25" s="32">
        <f>D26+D32+D34+D37+D41+D50</f>
        <v>56324.800000000003</v>
      </c>
      <c r="E25" s="20">
        <f t="shared" si="0"/>
        <v>6125.2000000000044</v>
      </c>
    </row>
    <row r="26" spans="1:6" ht="36" x14ac:dyDescent="0.2">
      <c r="A26" s="18" t="s">
        <v>15</v>
      </c>
      <c r="B26" s="14" t="s">
        <v>87</v>
      </c>
      <c r="C26" s="6">
        <f>C28+C29+C30+C31+C27</f>
        <v>32405</v>
      </c>
      <c r="D26" s="6">
        <f>D28+D29+D30+D31+D27</f>
        <v>32985</v>
      </c>
      <c r="E26" s="20">
        <f t="shared" si="0"/>
        <v>580</v>
      </c>
    </row>
    <row r="27" spans="1:6" ht="39.6" customHeight="1" x14ac:dyDescent="0.2">
      <c r="A27" s="18" t="s">
        <v>219</v>
      </c>
      <c r="B27" s="13" t="s">
        <v>177</v>
      </c>
      <c r="C27" s="28">
        <v>20605</v>
      </c>
      <c r="D27" s="28">
        <v>20605</v>
      </c>
      <c r="E27" s="36">
        <f>D27-C27</f>
        <v>0</v>
      </c>
    </row>
    <row r="28" spans="1:6" ht="1.9" hidden="1" customHeight="1" x14ac:dyDescent="0.2">
      <c r="A28" s="7" t="s">
        <v>16</v>
      </c>
      <c r="B28" s="13" t="s">
        <v>86</v>
      </c>
      <c r="C28" s="28"/>
      <c r="D28" s="28"/>
      <c r="E28" s="36">
        <f t="shared" si="0"/>
        <v>0</v>
      </c>
    </row>
    <row r="29" spans="1:6" ht="22.9" hidden="1" customHeight="1" x14ac:dyDescent="0.2">
      <c r="A29" s="7" t="s">
        <v>17</v>
      </c>
      <c r="B29" s="13" t="s">
        <v>85</v>
      </c>
      <c r="C29" s="28"/>
      <c r="D29" s="28"/>
      <c r="E29" s="36">
        <f t="shared" si="0"/>
        <v>0</v>
      </c>
    </row>
    <row r="30" spans="1:6" ht="35.450000000000003" hidden="1" customHeight="1" x14ac:dyDescent="0.2">
      <c r="A30" s="7" t="s">
        <v>18</v>
      </c>
      <c r="B30" s="13" t="s">
        <v>84</v>
      </c>
      <c r="C30" s="28"/>
      <c r="D30" s="28"/>
      <c r="E30" s="36">
        <f t="shared" si="0"/>
        <v>0</v>
      </c>
    </row>
    <row r="31" spans="1:6" ht="61.5" customHeight="1" x14ac:dyDescent="0.2">
      <c r="A31" s="7" t="s">
        <v>62</v>
      </c>
      <c r="B31" s="13" t="s">
        <v>235</v>
      </c>
      <c r="C31" s="28">
        <v>11800</v>
      </c>
      <c r="D31" s="28">
        <v>12380</v>
      </c>
      <c r="E31" s="36">
        <f t="shared" si="0"/>
        <v>580</v>
      </c>
    </row>
    <row r="32" spans="1:6" x14ac:dyDescent="0.2">
      <c r="A32" s="16" t="s">
        <v>19</v>
      </c>
      <c r="B32" s="14" t="s">
        <v>83</v>
      </c>
      <c r="C32" s="6">
        <f>C33</f>
        <v>790</v>
      </c>
      <c r="D32" s="6">
        <f>D33</f>
        <v>790</v>
      </c>
      <c r="E32" s="20">
        <f t="shared" si="0"/>
        <v>0</v>
      </c>
    </row>
    <row r="33" spans="1:5" x14ac:dyDescent="0.2">
      <c r="A33" s="9" t="s">
        <v>20</v>
      </c>
      <c r="B33" s="13" t="s">
        <v>82</v>
      </c>
      <c r="C33" s="28">
        <v>790</v>
      </c>
      <c r="D33" s="28">
        <v>790</v>
      </c>
      <c r="E33" s="36">
        <f t="shared" si="0"/>
        <v>0</v>
      </c>
    </row>
    <row r="34" spans="1:5" ht="24" customHeight="1" x14ac:dyDescent="0.2">
      <c r="A34" s="18" t="s">
        <v>23</v>
      </c>
      <c r="B34" s="14" t="s">
        <v>81</v>
      </c>
      <c r="C34" s="6">
        <f>C36+C35</f>
        <v>6000</v>
      </c>
      <c r="D34" s="6">
        <f>D36+D35</f>
        <v>7365</v>
      </c>
      <c r="E34" s="20">
        <f t="shared" si="0"/>
        <v>1365</v>
      </c>
    </row>
    <row r="35" spans="1:5" ht="12" customHeight="1" x14ac:dyDescent="0.2">
      <c r="A35" s="18" t="s">
        <v>24</v>
      </c>
      <c r="B35" s="13" t="s">
        <v>31</v>
      </c>
      <c r="C35" s="28">
        <v>5250</v>
      </c>
      <c r="D35" s="28">
        <v>6140</v>
      </c>
      <c r="E35" s="36">
        <f>D35-C35</f>
        <v>890</v>
      </c>
    </row>
    <row r="36" spans="1:5" x14ac:dyDescent="0.2">
      <c r="A36" s="9" t="s">
        <v>220</v>
      </c>
      <c r="B36" s="13" t="s">
        <v>101</v>
      </c>
      <c r="C36" s="28">
        <v>750</v>
      </c>
      <c r="D36" s="28">
        <v>1225</v>
      </c>
      <c r="E36" s="36">
        <f t="shared" si="0"/>
        <v>475</v>
      </c>
    </row>
    <row r="37" spans="1:5" ht="24" x14ac:dyDescent="0.2">
      <c r="A37" s="18" t="s">
        <v>25</v>
      </c>
      <c r="B37" s="14" t="s">
        <v>32</v>
      </c>
      <c r="C37" s="6">
        <f>C38+C40+C39</f>
        <v>9204.6</v>
      </c>
      <c r="D37" s="6">
        <f>D38+D40+D39</f>
        <v>13384.8</v>
      </c>
      <c r="E37" s="20">
        <f t="shared" si="0"/>
        <v>4180.1999999999989</v>
      </c>
    </row>
    <row r="38" spans="1:5" ht="60.6" customHeight="1" x14ac:dyDescent="0.2">
      <c r="A38" s="7" t="s">
        <v>26</v>
      </c>
      <c r="B38" s="13" t="s">
        <v>33</v>
      </c>
      <c r="C38" s="28">
        <v>2554.6</v>
      </c>
      <c r="D38" s="28">
        <v>3234.8</v>
      </c>
      <c r="E38" s="36">
        <f t="shared" si="0"/>
        <v>680.20000000000027</v>
      </c>
    </row>
    <row r="39" spans="1:5" ht="25.5" customHeight="1" x14ac:dyDescent="0.2">
      <c r="A39" s="7" t="s">
        <v>204</v>
      </c>
      <c r="B39" s="13" t="s">
        <v>34</v>
      </c>
      <c r="C39" s="28">
        <v>6650</v>
      </c>
      <c r="D39" s="28">
        <v>10150</v>
      </c>
      <c r="E39" s="36">
        <f>D39-C39</f>
        <v>3500</v>
      </c>
    </row>
    <row r="40" spans="1:5" ht="24" hidden="1" customHeight="1" x14ac:dyDescent="0.2">
      <c r="A40" s="7" t="s">
        <v>27</v>
      </c>
      <c r="B40" s="13" t="s">
        <v>34</v>
      </c>
      <c r="C40" s="28"/>
      <c r="D40" s="28"/>
      <c r="E40" s="36">
        <f t="shared" si="0"/>
        <v>0</v>
      </c>
    </row>
    <row r="41" spans="1:5" x14ac:dyDescent="0.2">
      <c r="A41" s="16" t="s">
        <v>28</v>
      </c>
      <c r="B41" s="14" t="s">
        <v>80</v>
      </c>
      <c r="C41" s="6">
        <f>C42+C44+C45+C46+C47+C48+C49+C43</f>
        <v>1800</v>
      </c>
      <c r="D41" s="6">
        <f>D42+D44+D45+D46+D47+D48+D49+D43</f>
        <v>1800</v>
      </c>
      <c r="E41" s="20">
        <f t="shared" si="0"/>
        <v>0</v>
      </c>
    </row>
    <row r="42" spans="1:5" ht="24" customHeight="1" x14ac:dyDescent="0.2">
      <c r="A42" s="7" t="s">
        <v>169</v>
      </c>
      <c r="B42" s="13" t="s">
        <v>170</v>
      </c>
      <c r="C42" s="28">
        <v>685</v>
      </c>
      <c r="D42" s="28">
        <v>685</v>
      </c>
      <c r="E42" s="36">
        <f t="shared" si="0"/>
        <v>0</v>
      </c>
    </row>
    <row r="43" spans="1:5" ht="22.9" customHeight="1" x14ac:dyDescent="0.2">
      <c r="A43" s="7" t="s">
        <v>221</v>
      </c>
      <c r="B43" s="13" t="s">
        <v>236</v>
      </c>
      <c r="C43" s="28">
        <v>105</v>
      </c>
      <c r="D43" s="28">
        <v>105</v>
      </c>
      <c r="E43" s="36">
        <f t="shared" si="0"/>
        <v>0</v>
      </c>
    </row>
    <row r="44" spans="1:5" ht="16.149999999999999" hidden="1" customHeight="1" x14ac:dyDescent="0.2">
      <c r="A44" s="7" t="s">
        <v>172</v>
      </c>
      <c r="B44" s="13" t="s">
        <v>171</v>
      </c>
      <c r="C44" s="28">
        <v>0</v>
      </c>
      <c r="D44" s="28">
        <v>0</v>
      </c>
      <c r="E44" s="36">
        <f t="shared" si="0"/>
        <v>0</v>
      </c>
    </row>
    <row r="45" spans="1:5" ht="25.15" customHeight="1" x14ac:dyDescent="0.2">
      <c r="A45" s="49" t="s">
        <v>175</v>
      </c>
      <c r="B45" s="13" t="s">
        <v>176</v>
      </c>
      <c r="C45" s="28">
        <v>352</v>
      </c>
      <c r="D45" s="28">
        <v>352</v>
      </c>
      <c r="E45" s="36">
        <f t="shared" si="0"/>
        <v>0</v>
      </c>
    </row>
    <row r="46" spans="1:5" ht="18.75" customHeight="1" x14ac:dyDescent="0.2">
      <c r="A46" s="7" t="s">
        <v>179</v>
      </c>
      <c r="B46" s="13" t="s">
        <v>178</v>
      </c>
      <c r="C46" s="28">
        <v>658</v>
      </c>
      <c r="D46" s="28">
        <v>658</v>
      </c>
      <c r="E46" s="36">
        <f t="shared" si="0"/>
        <v>0</v>
      </c>
    </row>
    <row r="47" spans="1:5" ht="1.5" hidden="1" customHeight="1" x14ac:dyDescent="0.2">
      <c r="A47" s="7" t="s">
        <v>68</v>
      </c>
      <c r="B47" s="13" t="s">
        <v>69</v>
      </c>
      <c r="C47" s="28"/>
      <c r="D47" s="28"/>
      <c r="E47" s="36">
        <f t="shared" si="0"/>
        <v>0</v>
      </c>
    </row>
    <row r="48" spans="1:5" ht="21.75" hidden="1" customHeight="1" x14ac:dyDescent="0.2">
      <c r="A48" s="7" t="s">
        <v>57</v>
      </c>
      <c r="B48" s="13" t="s">
        <v>76</v>
      </c>
      <c r="C48" s="28"/>
      <c r="D48" s="28"/>
      <c r="E48" s="36">
        <f t="shared" si="0"/>
        <v>0</v>
      </c>
    </row>
    <row r="49" spans="1:5" ht="26.25" hidden="1" customHeight="1" x14ac:dyDescent="0.2">
      <c r="A49" s="7" t="s">
        <v>29</v>
      </c>
      <c r="B49" s="13" t="s">
        <v>75</v>
      </c>
      <c r="C49" s="28"/>
      <c r="D49" s="28"/>
      <c r="E49" s="36">
        <f t="shared" si="0"/>
        <v>0</v>
      </c>
    </row>
    <row r="50" spans="1:5" ht="19.5" hidden="1" customHeight="1" x14ac:dyDescent="0.2">
      <c r="A50" s="46" t="s">
        <v>137</v>
      </c>
      <c r="B50" s="14" t="s">
        <v>74</v>
      </c>
      <c r="C50" s="38">
        <f>C51</f>
        <v>0</v>
      </c>
      <c r="D50" s="38">
        <f>D51</f>
        <v>0</v>
      </c>
      <c r="E50" s="20">
        <f>E51</f>
        <v>0</v>
      </c>
    </row>
    <row r="51" spans="1:5" ht="13.5" customHeight="1" x14ac:dyDescent="0.2">
      <c r="A51" s="43" t="s">
        <v>73</v>
      </c>
      <c r="B51" s="14" t="s">
        <v>77</v>
      </c>
      <c r="C51" s="38">
        <v>0</v>
      </c>
      <c r="D51" s="38">
        <v>0</v>
      </c>
      <c r="E51" s="20">
        <f>D51-C51</f>
        <v>0</v>
      </c>
    </row>
    <row r="52" spans="1:5" x14ac:dyDescent="0.2">
      <c r="A52" s="10" t="s">
        <v>30</v>
      </c>
      <c r="B52" s="14" t="s">
        <v>35</v>
      </c>
      <c r="C52" s="6">
        <v>1423524.11</v>
      </c>
      <c r="D52" s="6">
        <v>1439328.74</v>
      </c>
      <c r="E52" s="20">
        <f>D52-C52</f>
        <v>15804.629999999888</v>
      </c>
    </row>
    <row r="53" spans="1:5" ht="24" x14ac:dyDescent="0.2">
      <c r="A53" s="18" t="s">
        <v>138</v>
      </c>
      <c r="B53" s="13" t="s">
        <v>36</v>
      </c>
      <c r="C53" s="8">
        <v>1426725</v>
      </c>
      <c r="D53" s="8">
        <v>1442582.8</v>
      </c>
      <c r="E53" s="36">
        <f t="shared" si="0"/>
        <v>15857.800000000047</v>
      </c>
    </row>
    <row r="54" spans="1:5" x14ac:dyDescent="0.2">
      <c r="A54" s="34" t="s">
        <v>59</v>
      </c>
      <c r="B54" s="14" t="s">
        <v>70</v>
      </c>
      <c r="C54" s="6">
        <v>422805.13</v>
      </c>
      <c r="D54" s="6">
        <v>422805.13</v>
      </c>
      <c r="E54" s="20">
        <f t="shared" si="0"/>
        <v>0</v>
      </c>
    </row>
    <row r="55" spans="1:5" ht="2.25" hidden="1" customHeight="1" x14ac:dyDescent="0.2">
      <c r="A55" s="18" t="s">
        <v>127</v>
      </c>
      <c r="B55" s="13" t="s">
        <v>180</v>
      </c>
      <c r="C55" s="28"/>
      <c r="D55" s="28"/>
      <c r="E55" s="36">
        <f>D55-C55</f>
        <v>0</v>
      </c>
    </row>
    <row r="56" spans="1:5" ht="24" x14ac:dyDescent="0.2">
      <c r="A56" s="7" t="s">
        <v>190</v>
      </c>
      <c r="B56" s="13" t="s">
        <v>191</v>
      </c>
      <c r="C56" s="28">
        <v>153827.1</v>
      </c>
      <c r="D56" s="28">
        <v>153827.1</v>
      </c>
      <c r="E56" s="36">
        <f>D56-C56</f>
        <v>0</v>
      </c>
    </row>
    <row r="57" spans="1:5" ht="24" x14ac:dyDescent="0.2">
      <c r="A57" s="7" t="s">
        <v>222</v>
      </c>
      <c r="B57" s="13" t="s">
        <v>223</v>
      </c>
      <c r="C57" s="28">
        <v>268978.02</v>
      </c>
      <c r="D57" s="28">
        <v>268978.02</v>
      </c>
      <c r="E57" s="36">
        <f>D57-C57</f>
        <v>0</v>
      </c>
    </row>
    <row r="58" spans="1:5" ht="24" x14ac:dyDescent="0.2">
      <c r="A58" s="34" t="s">
        <v>108</v>
      </c>
      <c r="B58" s="14" t="s">
        <v>71</v>
      </c>
      <c r="C58" s="6">
        <f>C59+C60+C65+C67+C68+C69+C70+C71+C73+C74+C77</f>
        <v>241217.41000000003</v>
      </c>
      <c r="D58" s="6">
        <f>D59+D60+D65+D67+D68+D69+D70+D71+D73+D74+D77</f>
        <v>228804.69</v>
      </c>
      <c r="E58" s="20">
        <f t="shared" si="0"/>
        <v>-12412.72000000003</v>
      </c>
    </row>
    <row r="59" spans="1:5" ht="39" customHeight="1" x14ac:dyDescent="0.2">
      <c r="A59" s="18" t="s">
        <v>103</v>
      </c>
      <c r="B59" s="13" t="s">
        <v>194</v>
      </c>
      <c r="C59" s="47">
        <v>368.83</v>
      </c>
      <c r="D59" s="47">
        <v>120.74</v>
      </c>
      <c r="E59" s="36">
        <f t="shared" ref="E59:E73" si="1">D59-C59</f>
        <v>-248.08999999999997</v>
      </c>
    </row>
    <row r="60" spans="1:5" ht="54" customHeight="1" x14ac:dyDescent="0.2">
      <c r="A60" s="18" t="s">
        <v>102</v>
      </c>
      <c r="B60" s="13" t="s">
        <v>193</v>
      </c>
      <c r="C60" s="47">
        <v>19023.96</v>
      </c>
      <c r="D60" s="47">
        <v>6227.41</v>
      </c>
      <c r="E60" s="36">
        <f t="shared" si="1"/>
        <v>-12796.55</v>
      </c>
    </row>
    <row r="61" spans="1:5" ht="0.75" hidden="1" customHeight="1" x14ac:dyDescent="0.2">
      <c r="A61" s="18" t="s">
        <v>109</v>
      </c>
      <c r="B61" s="13" t="s">
        <v>104</v>
      </c>
      <c r="C61" s="47"/>
      <c r="D61" s="47"/>
      <c r="E61" s="36">
        <f t="shared" si="1"/>
        <v>0</v>
      </c>
    </row>
    <row r="62" spans="1:5" ht="23.25" hidden="1" customHeight="1" x14ac:dyDescent="0.2">
      <c r="A62" s="18" t="s">
        <v>105</v>
      </c>
      <c r="B62" s="13" t="s">
        <v>106</v>
      </c>
      <c r="C62" s="47"/>
      <c r="D62" s="47"/>
      <c r="E62" s="36">
        <f t="shared" si="1"/>
        <v>0</v>
      </c>
    </row>
    <row r="63" spans="1:5" ht="0.75" hidden="1" customHeight="1" x14ac:dyDescent="0.2">
      <c r="A63" s="18" t="s">
        <v>107</v>
      </c>
      <c r="B63" s="13" t="s">
        <v>205</v>
      </c>
      <c r="C63" s="47"/>
      <c r="D63" s="47"/>
      <c r="E63" s="36">
        <f t="shared" si="1"/>
        <v>0</v>
      </c>
    </row>
    <row r="64" spans="1:5" ht="20.25" hidden="1" customHeight="1" x14ac:dyDescent="0.2">
      <c r="A64" s="18" t="s">
        <v>134</v>
      </c>
      <c r="B64" s="13" t="s">
        <v>106</v>
      </c>
      <c r="C64" s="47"/>
      <c r="D64" s="47"/>
      <c r="E64" s="36">
        <f>D64-C64</f>
        <v>0</v>
      </c>
    </row>
    <row r="65" spans="1:5" ht="24.75" customHeight="1" x14ac:dyDescent="0.2">
      <c r="A65" s="18" t="s">
        <v>154</v>
      </c>
      <c r="B65" s="13" t="s">
        <v>208</v>
      </c>
      <c r="C65" s="47">
        <v>170238.98</v>
      </c>
      <c r="D65" s="47">
        <v>170238.98</v>
      </c>
      <c r="E65" s="36">
        <f>D65-C65</f>
        <v>0</v>
      </c>
    </row>
    <row r="66" spans="1:5" ht="0.6" customHeight="1" x14ac:dyDescent="0.2">
      <c r="A66" s="18" t="s">
        <v>173</v>
      </c>
      <c r="B66" s="13" t="s">
        <v>174</v>
      </c>
      <c r="C66" s="47" t="s">
        <v>216</v>
      </c>
      <c r="D66" s="47" t="s">
        <v>216</v>
      </c>
      <c r="E66" s="36" t="e">
        <f>D66-C66</f>
        <v>#VALUE!</v>
      </c>
    </row>
    <row r="67" spans="1:5" ht="25.5" customHeight="1" x14ac:dyDescent="0.2">
      <c r="A67" s="18" t="s">
        <v>159</v>
      </c>
      <c r="B67" s="13" t="s">
        <v>192</v>
      </c>
      <c r="C67" s="47">
        <v>11040.55</v>
      </c>
      <c r="D67" s="47">
        <v>11040.55</v>
      </c>
      <c r="E67" s="36">
        <f>D67-C67</f>
        <v>0</v>
      </c>
    </row>
    <row r="68" spans="1:5" ht="24.75" customHeight="1" x14ac:dyDescent="0.2">
      <c r="A68" s="18" t="s">
        <v>212</v>
      </c>
      <c r="B68" s="13" t="s">
        <v>205</v>
      </c>
      <c r="C68" s="47">
        <v>285.91000000000003</v>
      </c>
      <c r="D68" s="47">
        <v>285.91000000000003</v>
      </c>
      <c r="E68" s="36">
        <f>D68-C68</f>
        <v>0</v>
      </c>
    </row>
    <row r="69" spans="1:5" ht="46.5" customHeight="1" x14ac:dyDescent="0.2">
      <c r="A69" s="18" t="s">
        <v>133</v>
      </c>
      <c r="B69" s="13" t="s">
        <v>207</v>
      </c>
      <c r="C69" s="47">
        <v>1643.64</v>
      </c>
      <c r="D69" s="47">
        <v>1643.64</v>
      </c>
      <c r="E69" s="36">
        <f t="shared" si="1"/>
        <v>0</v>
      </c>
    </row>
    <row r="70" spans="1:5" ht="12" customHeight="1" x14ac:dyDescent="0.2">
      <c r="A70" s="37" t="s">
        <v>225</v>
      </c>
      <c r="B70" s="13" t="s">
        <v>224</v>
      </c>
      <c r="C70" s="47">
        <v>12522.97</v>
      </c>
      <c r="D70" s="47">
        <v>12523.02</v>
      </c>
      <c r="E70" s="36">
        <f t="shared" si="1"/>
        <v>5.0000000001091394E-2</v>
      </c>
    </row>
    <row r="71" spans="1:5" ht="27.75" customHeight="1" x14ac:dyDescent="0.2">
      <c r="A71" s="18" t="s">
        <v>125</v>
      </c>
      <c r="B71" s="13" t="s">
        <v>195</v>
      </c>
      <c r="C71" s="47">
        <v>501.51</v>
      </c>
      <c r="D71" s="47">
        <v>501.51</v>
      </c>
      <c r="E71" s="36">
        <f t="shared" si="1"/>
        <v>0</v>
      </c>
    </row>
    <row r="72" spans="1:5" ht="1.1499999999999999" customHeight="1" x14ac:dyDescent="0.2">
      <c r="A72" s="18" t="s">
        <v>209</v>
      </c>
      <c r="B72" s="13" t="s">
        <v>210</v>
      </c>
      <c r="C72" s="47" t="s">
        <v>216</v>
      </c>
      <c r="D72" s="47" t="s">
        <v>216</v>
      </c>
      <c r="E72" s="36" t="e">
        <f t="shared" si="1"/>
        <v>#VALUE!</v>
      </c>
    </row>
    <row r="73" spans="1:5" ht="36.6" customHeight="1" x14ac:dyDescent="0.2">
      <c r="A73" s="18" t="s">
        <v>209</v>
      </c>
      <c r="B73" s="13" t="s">
        <v>210</v>
      </c>
      <c r="C73" s="47">
        <v>1250</v>
      </c>
      <c r="D73" s="47">
        <v>1250</v>
      </c>
      <c r="E73" s="36">
        <f t="shared" si="1"/>
        <v>0</v>
      </c>
    </row>
    <row r="74" spans="1:5" ht="17.25" customHeight="1" x14ac:dyDescent="0.2">
      <c r="A74" s="18" t="s">
        <v>135</v>
      </c>
      <c r="B74" s="13" t="s">
        <v>206</v>
      </c>
      <c r="C74" s="47">
        <v>4671.0200000000004</v>
      </c>
      <c r="D74" s="47">
        <v>4671.0200000000004</v>
      </c>
      <c r="E74" s="36">
        <f>D74-C74</f>
        <v>0</v>
      </c>
    </row>
    <row r="75" spans="1:5" ht="1.5" customHeight="1" x14ac:dyDescent="0.2">
      <c r="A75" s="18" t="s">
        <v>139</v>
      </c>
      <c r="B75" s="13" t="s">
        <v>153</v>
      </c>
      <c r="C75" s="28"/>
      <c r="D75" s="28"/>
      <c r="E75" s="36">
        <f>D75-C75</f>
        <v>0</v>
      </c>
    </row>
    <row r="76" spans="1:5" ht="18.75" hidden="1" customHeight="1" x14ac:dyDescent="0.2">
      <c r="A76" s="18" t="s">
        <v>143</v>
      </c>
      <c r="B76" s="29" t="s">
        <v>72</v>
      </c>
      <c r="C76" s="28"/>
      <c r="D76" s="28"/>
      <c r="E76" s="36">
        <f t="shared" si="0"/>
        <v>0</v>
      </c>
    </row>
    <row r="77" spans="1:5" ht="16.5" customHeight="1" x14ac:dyDescent="0.2">
      <c r="A77" s="5" t="s">
        <v>38</v>
      </c>
      <c r="B77" s="14" t="s">
        <v>211</v>
      </c>
      <c r="C77" s="6">
        <v>19670.04</v>
      </c>
      <c r="D77" s="6">
        <v>20301.91</v>
      </c>
      <c r="E77" s="20">
        <f t="shared" si="0"/>
        <v>631.86999999999898</v>
      </c>
    </row>
    <row r="78" spans="1:5" ht="1.9" customHeight="1" x14ac:dyDescent="0.2">
      <c r="A78" s="19" t="s">
        <v>39</v>
      </c>
      <c r="B78" s="15"/>
      <c r="C78" s="17"/>
      <c r="D78" s="17"/>
      <c r="E78" s="36"/>
    </row>
    <row r="79" spans="1:5" ht="24.6" hidden="1" customHeight="1" x14ac:dyDescent="0.2">
      <c r="A79" s="7" t="s">
        <v>128</v>
      </c>
      <c r="B79" s="15"/>
      <c r="C79" s="28">
        <v>0</v>
      </c>
      <c r="D79" s="28">
        <v>0</v>
      </c>
      <c r="E79" s="36">
        <f t="shared" ref="E79:E107" si="2">D79-C79</f>
        <v>0</v>
      </c>
    </row>
    <row r="80" spans="1:5" ht="7.9" hidden="1" customHeight="1" x14ac:dyDescent="0.2">
      <c r="A80" s="7" t="s">
        <v>130</v>
      </c>
      <c r="B80" s="15"/>
      <c r="C80" s="28"/>
      <c r="D80" s="28"/>
      <c r="E80" s="36">
        <f t="shared" si="2"/>
        <v>0</v>
      </c>
    </row>
    <row r="81" spans="1:5" ht="8.4499999999999993" hidden="1" customHeight="1" x14ac:dyDescent="0.2">
      <c r="A81" s="7" t="s">
        <v>129</v>
      </c>
      <c r="B81" s="15"/>
      <c r="C81" s="28"/>
      <c r="D81" s="28"/>
      <c r="E81" s="36">
        <f t="shared" si="2"/>
        <v>0</v>
      </c>
    </row>
    <row r="82" spans="1:5" ht="8.4499999999999993" hidden="1" customHeight="1" x14ac:dyDescent="0.2">
      <c r="A82" s="7" t="s">
        <v>112</v>
      </c>
      <c r="B82" s="15"/>
      <c r="C82" s="28"/>
      <c r="D82" s="28"/>
      <c r="E82" s="36">
        <f t="shared" si="2"/>
        <v>0</v>
      </c>
    </row>
    <row r="83" spans="1:5" ht="8.4499999999999993" hidden="1" customHeight="1" x14ac:dyDescent="0.2">
      <c r="A83" s="7" t="s">
        <v>111</v>
      </c>
      <c r="B83" s="15"/>
      <c r="C83" s="28"/>
      <c r="D83" s="28"/>
      <c r="E83" s="36">
        <f t="shared" si="2"/>
        <v>0</v>
      </c>
    </row>
    <row r="84" spans="1:5" ht="7.9" hidden="1" customHeight="1" x14ac:dyDescent="0.2">
      <c r="A84" s="7" t="s">
        <v>40</v>
      </c>
      <c r="B84" s="15"/>
      <c r="C84" s="28"/>
      <c r="D84" s="28"/>
      <c r="E84" s="36">
        <f t="shared" si="2"/>
        <v>0</v>
      </c>
    </row>
    <row r="85" spans="1:5" ht="8.4499999999999993" hidden="1" customHeight="1" x14ac:dyDescent="0.2">
      <c r="A85" s="7" t="s">
        <v>136</v>
      </c>
      <c r="B85" s="15"/>
      <c r="C85" s="28"/>
      <c r="D85" s="28"/>
      <c r="E85" s="36">
        <f>D85-C85</f>
        <v>0</v>
      </c>
    </row>
    <row r="86" spans="1:5" ht="9" hidden="1" customHeight="1" x14ac:dyDescent="0.2">
      <c r="A86" s="7" t="s">
        <v>126</v>
      </c>
      <c r="B86" s="15"/>
      <c r="C86" s="28"/>
      <c r="D86" s="28"/>
      <c r="E86" s="36">
        <f t="shared" ref="E86:E91" si="3">D86-C86</f>
        <v>0</v>
      </c>
    </row>
    <row r="87" spans="1:5" ht="10.15" hidden="1" customHeight="1" x14ac:dyDescent="0.2">
      <c r="A87" s="7" t="s">
        <v>114</v>
      </c>
      <c r="B87" s="15"/>
      <c r="C87" s="28"/>
      <c r="D87" s="28"/>
      <c r="E87" s="36">
        <f t="shared" si="3"/>
        <v>0</v>
      </c>
    </row>
    <row r="88" spans="1:5" ht="10.9" hidden="1" customHeight="1" x14ac:dyDescent="0.2">
      <c r="A88" s="7" t="s">
        <v>123</v>
      </c>
      <c r="B88" s="15"/>
      <c r="C88" s="28"/>
      <c r="D88" s="28"/>
      <c r="E88" s="36">
        <f t="shared" si="3"/>
        <v>0</v>
      </c>
    </row>
    <row r="89" spans="1:5" ht="12" hidden="1" customHeight="1" x14ac:dyDescent="0.2">
      <c r="A89" s="7" t="s">
        <v>124</v>
      </c>
      <c r="B89" s="15"/>
      <c r="C89" s="28"/>
      <c r="D89" s="28"/>
      <c r="E89" s="36">
        <f t="shared" si="3"/>
        <v>0</v>
      </c>
    </row>
    <row r="90" spans="1:5" ht="10.9" hidden="1" customHeight="1" x14ac:dyDescent="0.2">
      <c r="A90" s="7" t="s">
        <v>113</v>
      </c>
      <c r="B90" s="15"/>
      <c r="C90" s="28"/>
      <c r="D90" s="28"/>
      <c r="E90" s="36">
        <f t="shared" si="3"/>
        <v>0</v>
      </c>
    </row>
    <row r="91" spans="1:5" ht="10.9" hidden="1" customHeight="1" x14ac:dyDescent="0.2">
      <c r="A91" s="7" t="s">
        <v>110</v>
      </c>
      <c r="B91" s="15"/>
      <c r="C91" s="28">
        <v>0</v>
      </c>
      <c r="D91" s="28">
        <v>0</v>
      </c>
      <c r="E91" s="36">
        <f t="shared" si="3"/>
        <v>0</v>
      </c>
    </row>
    <row r="92" spans="1:5" ht="1.9" hidden="1" customHeight="1" x14ac:dyDescent="0.2">
      <c r="A92" s="7" t="s">
        <v>41</v>
      </c>
      <c r="B92" s="15"/>
      <c r="C92" s="28"/>
      <c r="D92" s="28"/>
      <c r="E92" s="36">
        <f t="shared" si="2"/>
        <v>0</v>
      </c>
    </row>
    <row r="93" spans="1:5" ht="13.9" hidden="1" customHeight="1" x14ac:dyDescent="0.2">
      <c r="A93" s="7" t="s">
        <v>61</v>
      </c>
      <c r="B93" s="15"/>
      <c r="C93" s="28"/>
      <c r="D93" s="28"/>
      <c r="E93" s="36">
        <f t="shared" si="2"/>
        <v>0</v>
      </c>
    </row>
    <row r="94" spans="1:5" ht="17.25" customHeight="1" x14ac:dyDescent="0.2">
      <c r="A94" s="34" t="s">
        <v>60</v>
      </c>
      <c r="B94" s="14" t="s">
        <v>79</v>
      </c>
      <c r="C94" s="6">
        <f>C98+C108+C110+C111+C112+C113+C114+C115+C109</f>
        <v>673164.41999999993</v>
      </c>
      <c r="D94" s="6">
        <f>D98+D108+D110+D111+D112+D113+D114+D115+D109</f>
        <v>700412.78</v>
      </c>
      <c r="E94" s="20">
        <f t="shared" si="2"/>
        <v>27248.360000000102</v>
      </c>
    </row>
    <row r="95" spans="1:5" ht="0.75" customHeight="1" x14ac:dyDescent="0.2">
      <c r="A95" s="19" t="s">
        <v>37</v>
      </c>
      <c r="B95" s="15"/>
      <c r="C95" s="17"/>
      <c r="D95" s="17"/>
      <c r="E95" s="36"/>
    </row>
    <row r="96" spans="1:5" ht="0.75" hidden="1" customHeight="1" x14ac:dyDescent="0.2">
      <c r="A96" s="7" t="s">
        <v>140</v>
      </c>
      <c r="B96" s="15" t="s">
        <v>142</v>
      </c>
      <c r="C96" s="28">
        <v>0</v>
      </c>
      <c r="D96" s="28">
        <v>0</v>
      </c>
      <c r="E96" s="36">
        <f>D96-C96</f>
        <v>0</v>
      </c>
    </row>
    <row r="97" spans="1:5" ht="0.75" hidden="1" customHeight="1" x14ac:dyDescent="0.2">
      <c r="A97" s="7" t="s">
        <v>42</v>
      </c>
      <c r="B97" s="13" t="s">
        <v>141</v>
      </c>
      <c r="C97" s="28"/>
      <c r="D97" s="28"/>
      <c r="E97" s="36">
        <f t="shared" si="2"/>
        <v>0</v>
      </c>
    </row>
    <row r="98" spans="1:5" ht="24" x14ac:dyDescent="0.2">
      <c r="A98" s="7" t="s">
        <v>226</v>
      </c>
      <c r="B98" s="13" t="s">
        <v>197</v>
      </c>
      <c r="C98" s="8">
        <v>36533.5</v>
      </c>
      <c r="D98" s="8">
        <v>50456.84</v>
      </c>
      <c r="E98" s="36">
        <f t="shared" si="2"/>
        <v>13923.339999999997</v>
      </c>
    </row>
    <row r="99" spans="1:5" ht="2.25" hidden="1" customHeight="1" x14ac:dyDescent="0.2">
      <c r="A99" s="19" t="s">
        <v>37</v>
      </c>
      <c r="B99" s="15"/>
      <c r="C99" s="17"/>
      <c r="D99" s="17"/>
      <c r="E99" s="36"/>
    </row>
    <row r="100" spans="1:5" ht="15.75" hidden="1" customHeight="1" x14ac:dyDescent="0.2">
      <c r="A100" s="41" t="s">
        <v>115</v>
      </c>
      <c r="B100" s="40"/>
      <c r="C100" s="30"/>
      <c r="D100" s="30"/>
      <c r="E100" s="42">
        <f>D100-C100</f>
        <v>0</v>
      </c>
    </row>
    <row r="101" spans="1:5" ht="30.75" hidden="1" customHeight="1" x14ac:dyDescent="0.2">
      <c r="A101" s="35" t="s">
        <v>43</v>
      </c>
      <c r="B101" s="15"/>
      <c r="C101" s="30"/>
      <c r="D101" s="30"/>
      <c r="E101" s="36">
        <f t="shared" si="2"/>
        <v>0</v>
      </c>
    </row>
    <row r="102" spans="1:5" ht="33" hidden="1" customHeight="1" x14ac:dyDescent="0.2">
      <c r="A102" s="35" t="s">
        <v>131</v>
      </c>
      <c r="B102" s="15"/>
      <c r="C102" s="30"/>
      <c r="D102" s="30"/>
      <c r="E102" s="36">
        <f t="shared" si="2"/>
        <v>0</v>
      </c>
    </row>
    <row r="103" spans="1:5" ht="10.5" hidden="1" customHeight="1" x14ac:dyDescent="0.2">
      <c r="A103" s="35" t="s">
        <v>44</v>
      </c>
      <c r="B103" s="15"/>
      <c r="C103" s="30"/>
      <c r="D103" s="30"/>
      <c r="E103" s="20">
        <f t="shared" si="2"/>
        <v>0</v>
      </c>
    </row>
    <row r="104" spans="1:5" ht="38.25" hidden="1" customHeight="1" x14ac:dyDescent="0.2">
      <c r="A104" s="35" t="s">
        <v>45</v>
      </c>
      <c r="B104" s="15"/>
      <c r="C104" s="30">
        <v>5000</v>
      </c>
      <c r="D104" s="30">
        <v>5000</v>
      </c>
      <c r="E104" s="20">
        <f t="shared" si="2"/>
        <v>0</v>
      </c>
    </row>
    <row r="105" spans="1:5" ht="36" hidden="1" customHeight="1" x14ac:dyDescent="0.2">
      <c r="A105" s="35" t="s">
        <v>46</v>
      </c>
      <c r="B105" s="15"/>
      <c r="C105" s="30"/>
      <c r="D105" s="30"/>
      <c r="E105" s="20">
        <f t="shared" si="2"/>
        <v>0</v>
      </c>
    </row>
    <row r="106" spans="1:5" ht="33" hidden="1" customHeight="1" x14ac:dyDescent="0.2">
      <c r="A106" s="35" t="s">
        <v>65</v>
      </c>
      <c r="B106" s="15"/>
      <c r="C106" s="30">
        <v>3800700</v>
      </c>
      <c r="D106" s="30">
        <v>3800700</v>
      </c>
      <c r="E106" s="20">
        <f t="shared" si="2"/>
        <v>0</v>
      </c>
    </row>
    <row r="107" spans="1:5" ht="47.25" hidden="1" customHeight="1" x14ac:dyDescent="0.2">
      <c r="A107" s="35" t="s">
        <v>64</v>
      </c>
      <c r="B107" s="15"/>
      <c r="C107" s="30">
        <v>2234200</v>
      </c>
      <c r="D107" s="30">
        <v>2234200</v>
      </c>
      <c r="E107" s="20">
        <f t="shared" si="2"/>
        <v>0</v>
      </c>
    </row>
    <row r="108" spans="1:5" ht="41.25" customHeight="1" x14ac:dyDescent="0.2">
      <c r="A108" s="11" t="s">
        <v>67</v>
      </c>
      <c r="B108" s="15" t="s">
        <v>198</v>
      </c>
      <c r="C108" s="28">
        <v>4.2</v>
      </c>
      <c r="D108" s="28">
        <v>4.2</v>
      </c>
      <c r="E108" s="36">
        <f t="shared" ref="E108:E124" si="4">D108-C108</f>
        <v>0</v>
      </c>
    </row>
    <row r="109" spans="1:5" ht="1.5" hidden="1" customHeight="1" x14ac:dyDescent="0.2">
      <c r="A109" s="7" t="s">
        <v>47</v>
      </c>
      <c r="B109" s="13" t="s">
        <v>196</v>
      </c>
      <c r="C109" s="28"/>
      <c r="D109" s="28"/>
      <c r="E109" s="20">
        <f t="shared" si="4"/>
        <v>0</v>
      </c>
    </row>
    <row r="110" spans="1:5" ht="63" customHeight="1" x14ac:dyDescent="0.2">
      <c r="A110" s="7" t="s">
        <v>48</v>
      </c>
      <c r="B110" s="13" t="s">
        <v>199</v>
      </c>
      <c r="C110" s="28">
        <v>6629.66</v>
      </c>
      <c r="D110" s="28">
        <v>6629.66</v>
      </c>
      <c r="E110" s="36">
        <f t="shared" si="4"/>
        <v>0</v>
      </c>
    </row>
    <row r="111" spans="1:5" ht="48.75" customHeight="1" x14ac:dyDescent="0.2">
      <c r="A111" s="7" t="s">
        <v>164</v>
      </c>
      <c r="B111" s="13" t="s">
        <v>201</v>
      </c>
      <c r="C111" s="28">
        <v>31355.040000000001</v>
      </c>
      <c r="D111" s="28">
        <v>41680.06</v>
      </c>
      <c r="E111" s="36">
        <f>D111-C111</f>
        <v>10325.019999999997</v>
      </c>
    </row>
    <row r="112" spans="1:5" ht="0.6" customHeight="1" x14ac:dyDescent="0.2">
      <c r="A112" s="7" t="s">
        <v>140</v>
      </c>
      <c r="B112" s="13" t="s">
        <v>163</v>
      </c>
      <c r="C112" s="28"/>
      <c r="D112" s="28"/>
      <c r="E112" s="36">
        <f>D112-C112</f>
        <v>0</v>
      </c>
    </row>
    <row r="113" spans="1:5" ht="14.25" customHeight="1" x14ac:dyDescent="0.2">
      <c r="A113" s="7" t="s">
        <v>78</v>
      </c>
      <c r="B113" s="13" t="s">
        <v>200</v>
      </c>
      <c r="C113" s="28">
        <v>5970.69</v>
      </c>
      <c r="D113" s="28">
        <v>5970.69</v>
      </c>
      <c r="E113" s="36">
        <f>D113-C113</f>
        <v>0</v>
      </c>
    </row>
    <row r="114" spans="1:5" ht="39" customHeight="1" x14ac:dyDescent="0.2">
      <c r="A114" s="7" t="s">
        <v>162</v>
      </c>
      <c r="B114" s="13" t="s">
        <v>202</v>
      </c>
      <c r="C114" s="28">
        <v>1157.73</v>
      </c>
      <c r="D114" s="28">
        <v>1157.73</v>
      </c>
      <c r="E114" s="36">
        <f>D114-C114</f>
        <v>0</v>
      </c>
    </row>
    <row r="115" spans="1:5" ht="15.75" customHeight="1" x14ac:dyDescent="0.2">
      <c r="A115" s="5" t="s">
        <v>49</v>
      </c>
      <c r="B115" s="14" t="s">
        <v>144</v>
      </c>
      <c r="C115" s="6">
        <v>591513.59999999998</v>
      </c>
      <c r="D115" s="6">
        <v>594513.6</v>
      </c>
      <c r="E115" s="20">
        <f t="shared" si="4"/>
        <v>3000</v>
      </c>
    </row>
    <row r="116" spans="1:5" ht="16.5" hidden="1" customHeight="1" x14ac:dyDescent="0.2">
      <c r="A116" s="19" t="s">
        <v>50</v>
      </c>
      <c r="B116" s="15"/>
      <c r="C116" s="17"/>
      <c r="D116" s="17"/>
      <c r="E116" s="36"/>
    </row>
    <row r="117" spans="1:5" ht="22.5" hidden="1" customHeight="1" x14ac:dyDescent="0.2">
      <c r="A117" s="7" t="s">
        <v>66</v>
      </c>
      <c r="B117" s="15"/>
      <c r="C117" s="33"/>
      <c r="D117" s="33"/>
      <c r="E117" s="39">
        <f>D117-C117</f>
        <v>0</v>
      </c>
    </row>
    <row r="118" spans="1:5" ht="29.25" hidden="1" customHeight="1" x14ac:dyDescent="0.2">
      <c r="A118" s="7" t="s">
        <v>158</v>
      </c>
      <c r="B118" s="15"/>
      <c r="C118" s="33"/>
      <c r="D118" s="33"/>
      <c r="E118" s="39">
        <f>D118-C118</f>
        <v>0</v>
      </c>
    </row>
    <row r="119" spans="1:5" ht="40.5" hidden="1" customHeight="1" x14ac:dyDescent="0.2">
      <c r="A119" s="7" t="s">
        <v>51</v>
      </c>
      <c r="B119" s="15"/>
      <c r="C119" s="28"/>
      <c r="D119" s="28"/>
      <c r="E119" s="36">
        <f t="shared" si="4"/>
        <v>0</v>
      </c>
    </row>
    <row r="120" spans="1:5" ht="15.75" customHeight="1" x14ac:dyDescent="0.2">
      <c r="A120" s="5" t="s">
        <v>52</v>
      </c>
      <c r="B120" s="14" t="s">
        <v>145</v>
      </c>
      <c r="C120" s="6">
        <f>C122+C123+C121</f>
        <v>89538.03</v>
      </c>
      <c r="D120" s="6">
        <f>D122+D123+D121</f>
        <v>90560.200000000012</v>
      </c>
      <c r="E120" s="20">
        <f t="shared" si="4"/>
        <v>1022.1700000000128</v>
      </c>
    </row>
    <row r="121" spans="1:5" ht="52.5" customHeight="1" x14ac:dyDescent="0.2">
      <c r="A121" s="18" t="s">
        <v>213</v>
      </c>
      <c r="B121" s="13" t="s">
        <v>214</v>
      </c>
      <c r="C121" s="8">
        <v>3597.52</v>
      </c>
      <c r="D121" s="8">
        <v>3597.52</v>
      </c>
      <c r="E121" s="36">
        <f>D121-C121</f>
        <v>0</v>
      </c>
    </row>
    <row r="122" spans="1:5" ht="51.75" customHeight="1" x14ac:dyDescent="0.2">
      <c r="A122" s="7" t="s">
        <v>237</v>
      </c>
      <c r="B122" s="13" t="s">
        <v>238</v>
      </c>
      <c r="C122" s="8">
        <v>0</v>
      </c>
      <c r="D122" s="8">
        <v>400.6</v>
      </c>
      <c r="E122" s="36">
        <f t="shared" si="4"/>
        <v>400.6</v>
      </c>
    </row>
    <row r="123" spans="1:5" ht="24" x14ac:dyDescent="0.2">
      <c r="A123" s="18" t="s">
        <v>149</v>
      </c>
      <c r="B123" s="13" t="s">
        <v>203</v>
      </c>
      <c r="C123" s="8">
        <v>85940.51</v>
      </c>
      <c r="D123" s="8">
        <v>86562.08</v>
      </c>
      <c r="E123" s="36">
        <f>D123-C123</f>
        <v>621.57000000000698</v>
      </c>
    </row>
    <row r="124" spans="1:5" ht="0.75" customHeight="1" x14ac:dyDescent="0.2">
      <c r="A124" s="31" t="s">
        <v>63</v>
      </c>
      <c r="B124" s="16"/>
      <c r="C124" s="8"/>
      <c r="D124" s="8"/>
      <c r="E124" s="20">
        <f t="shared" si="4"/>
        <v>0</v>
      </c>
    </row>
    <row r="125" spans="1:5" ht="15" customHeight="1" x14ac:dyDescent="0.2">
      <c r="A125" s="44" t="s">
        <v>152</v>
      </c>
      <c r="B125" s="14" t="s">
        <v>165</v>
      </c>
      <c r="C125" s="6">
        <v>62.27</v>
      </c>
      <c r="D125" s="6">
        <v>62.27</v>
      </c>
      <c r="E125" s="20">
        <f t="shared" ref="E125:E131" si="5">D125-C125</f>
        <v>0</v>
      </c>
    </row>
    <row r="126" spans="1:5" ht="1.9" hidden="1" customHeight="1" x14ac:dyDescent="0.2">
      <c r="A126" s="44" t="s">
        <v>148</v>
      </c>
      <c r="B126" s="45" t="s">
        <v>166</v>
      </c>
      <c r="C126" s="6"/>
      <c r="D126" s="6"/>
      <c r="E126" s="20">
        <f t="shared" si="5"/>
        <v>0</v>
      </c>
    </row>
    <row r="127" spans="1:5" ht="4.1500000000000004" hidden="1" customHeight="1" x14ac:dyDescent="0.2">
      <c r="A127" s="44" t="s">
        <v>147</v>
      </c>
      <c r="B127" s="45" t="s">
        <v>167</v>
      </c>
      <c r="C127" s="6">
        <f>C128+C129+C130+C132+C131</f>
        <v>0</v>
      </c>
      <c r="D127" s="6">
        <f>D128+D129+D130+D132+D131</f>
        <v>0</v>
      </c>
      <c r="E127" s="20">
        <f t="shared" si="5"/>
        <v>0</v>
      </c>
    </row>
    <row r="128" spans="1:5" ht="32.450000000000003" hidden="1" customHeight="1" x14ac:dyDescent="0.2">
      <c r="A128" s="31" t="s">
        <v>151</v>
      </c>
      <c r="B128" s="13" t="s">
        <v>168</v>
      </c>
      <c r="C128" s="8"/>
      <c r="D128" s="8"/>
      <c r="E128" s="36">
        <f t="shared" si="5"/>
        <v>0</v>
      </c>
    </row>
    <row r="129" spans="1:6" ht="45" hidden="1" customHeight="1" x14ac:dyDescent="0.2">
      <c r="A129" s="31" t="s">
        <v>119</v>
      </c>
      <c r="B129" s="13" t="s">
        <v>150</v>
      </c>
      <c r="C129" s="8"/>
      <c r="D129" s="8"/>
      <c r="E129" s="36">
        <f t="shared" si="5"/>
        <v>0</v>
      </c>
    </row>
    <row r="130" spans="1:6" ht="22.15" hidden="1" customHeight="1" x14ac:dyDescent="0.2">
      <c r="A130" s="31" t="s">
        <v>146</v>
      </c>
      <c r="B130" s="13" t="s">
        <v>157</v>
      </c>
      <c r="C130" s="8"/>
      <c r="D130" s="8"/>
      <c r="E130" s="20">
        <f t="shared" si="5"/>
        <v>0</v>
      </c>
    </row>
    <row r="131" spans="1:6" ht="21" hidden="1" customHeight="1" x14ac:dyDescent="0.2">
      <c r="A131" s="31" t="s">
        <v>155</v>
      </c>
      <c r="B131" s="13" t="s">
        <v>156</v>
      </c>
      <c r="C131" s="8"/>
      <c r="D131" s="8"/>
      <c r="E131" s="20">
        <f t="shared" si="5"/>
        <v>0</v>
      </c>
    </row>
    <row r="132" spans="1:6" ht="7.15" hidden="1" customHeight="1" x14ac:dyDescent="0.2">
      <c r="A132" s="7" t="s">
        <v>132</v>
      </c>
      <c r="B132" s="13" t="s">
        <v>122</v>
      </c>
      <c r="C132" s="8"/>
      <c r="D132" s="8"/>
      <c r="E132" s="36">
        <f t="shared" ref="E132:E137" si="6">D132-C132</f>
        <v>0</v>
      </c>
    </row>
    <row r="133" spans="1:6" ht="21.6" hidden="1" customHeight="1" x14ac:dyDescent="0.2">
      <c r="A133" s="7" t="s">
        <v>116</v>
      </c>
      <c r="B133" s="16"/>
      <c r="C133" s="8"/>
      <c r="D133" s="8"/>
      <c r="E133" s="36">
        <f t="shared" si="6"/>
        <v>0</v>
      </c>
    </row>
    <row r="134" spans="1:6" ht="15" hidden="1" customHeight="1" x14ac:dyDescent="0.2">
      <c r="A134" s="7" t="s">
        <v>100</v>
      </c>
      <c r="B134" s="16"/>
      <c r="C134" s="8"/>
      <c r="D134" s="8"/>
      <c r="E134" s="36">
        <f t="shared" si="6"/>
        <v>0</v>
      </c>
    </row>
    <row r="135" spans="1:6" ht="21" hidden="1" customHeight="1" x14ac:dyDescent="0.2">
      <c r="A135" s="43" t="s">
        <v>117</v>
      </c>
      <c r="B135" s="14" t="s">
        <v>118</v>
      </c>
      <c r="C135" s="6"/>
      <c r="D135" s="6"/>
      <c r="E135" s="20">
        <f>D135-C135</f>
        <v>0</v>
      </c>
    </row>
    <row r="136" spans="1:6" ht="16.899999999999999" hidden="1" customHeight="1" x14ac:dyDescent="0.2">
      <c r="A136" s="7" t="s">
        <v>119</v>
      </c>
      <c r="B136" s="13" t="s">
        <v>120</v>
      </c>
      <c r="C136" s="8"/>
      <c r="D136" s="8"/>
      <c r="E136" s="36">
        <f t="shared" si="6"/>
        <v>0</v>
      </c>
    </row>
    <row r="137" spans="1:6" ht="24" hidden="1" customHeight="1" x14ac:dyDescent="0.2">
      <c r="A137" s="7" t="s">
        <v>121</v>
      </c>
      <c r="B137" s="13" t="s">
        <v>122</v>
      </c>
      <c r="C137" s="8"/>
      <c r="D137" s="8"/>
      <c r="E137" s="36">
        <f t="shared" si="6"/>
        <v>0</v>
      </c>
    </row>
    <row r="138" spans="1:6" ht="37.5" customHeight="1" x14ac:dyDescent="0.2">
      <c r="A138" s="43" t="s">
        <v>181</v>
      </c>
      <c r="B138" s="14" t="s">
        <v>229</v>
      </c>
      <c r="C138" s="6">
        <v>-3263.16</v>
      </c>
      <c r="D138" s="6">
        <v>-3316.34</v>
      </c>
      <c r="E138" s="20">
        <f>D138-C138</f>
        <v>-53.180000000000291</v>
      </c>
    </row>
    <row r="139" spans="1:6" ht="42" customHeight="1" x14ac:dyDescent="0.2">
      <c r="A139" s="43" t="s">
        <v>227</v>
      </c>
      <c r="B139" s="14" t="s">
        <v>228</v>
      </c>
      <c r="C139" s="6">
        <v>-2628.79</v>
      </c>
      <c r="D139" s="6">
        <v>-2681.97</v>
      </c>
      <c r="E139" s="20">
        <f>D139-C139</f>
        <v>-53.179999999999836</v>
      </c>
    </row>
    <row r="140" spans="1:6" ht="37.5" customHeight="1" x14ac:dyDescent="0.2">
      <c r="A140" s="43" t="s">
        <v>230</v>
      </c>
      <c r="B140" s="14" t="s">
        <v>231</v>
      </c>
      <c r="C140" s="6">
        <v>-643.37</v>
      </c>
      <c r="D140" s="6">
        <v>-634.37</v>
      </c>
      <c r="E140" s="20">
        <f>D140-C140</f>
        <v>9</v>
      </c>
    </row>
    <row r="141" spans="1:6" x14ac:dyDescent="0.2">
      <c r="A141" s="51" t="s">
        <v>53</v>
      </c>
      <c r="B141" s="51"/>
      <c r="C141" s="6">
        <f>C6+C52</f>
        <v>1675003.7100000002</v>
      </c>
      <c r="D141" s="6">
        <f>D6+D52</f>
        <v>1697933.54</v>
      </c>
      <c r="E141" s="20">
        <f t="shared" ref="E141" si="7">D141-C141</f>
        <v>22929.829999999842</v>
      </c>
      <c r="F141" s="25"/>
    </row>
  </sheetData>
  <mergeCells count="1">
    <mergeCell ref="A141:B141"/>
  </mergeCells>
  <phoneticPr fontId="10" type="noConversion"/>
  <pageMargins left="0.25" right="0.25" top="0.75" bottom="0.75" header="0.3" footer="0.3"/>
  <pageSetup paperSize="9" scale="88" fitToHeight="4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Колесов Александр Алексеевич</dc:creator>
  <cp:lastModifiedBy>Александр Колесов</cp:lastModifiedBy>
  <cp:lastPrinted>2024-03-15T11:43:35Z</cp:lastPrinted>
  <dcterms:created xsi:type="dcterms:W3CDTF">2016-06-07T12:52:07Z</dcterms:created>
  <dcterms:modified xsi:type="dcterms:W3CDTF">2024-12-09T12:22:52Z</dcterms:modified>
</cp:coreProperties>
</file>